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7776"/>
  </bookViews>
  <sheets>
    <sheet name="004" sheetId="1" r:id="rId1"/>
    <sheet name="005" sheetId="2" r:id="rId2"/>
    <sheet name="007" sheetId="3" r:id="rId3"/>
    <sheet name="008" sheetId="4" r:id="rId4"/>
    <sheet name="009" sheetId="5" r:id="rId5"/>
    <sheet name="011" sheetId="6" r:id="rId6"/>
    <sheet name="013" sheetId="7" r:id="rId7"/>
    <sheet name="014" sheetId="8" r:id="rId8"/>
    <sheet name="019" sheetId="9" r:id="rId9"/>
    <sheet name="020" sheetId="10" r:id="rId10"/>
    <sheet name="021" sheetId="11" r:id="rId11"/>
    <sheet name="022" sheetId="12" r:id="rId12"/>
    <sheet name="026" sheetId="13" r:id="rId13"/>
    <sheet name="027" sheetId="14" r:id="rId14"/>
    <sheet name="033" sheetId="15" r:id="rId15"/>
    <sheet name="036" sheetId="16" r:id="rId16"/>
    <sheet name="038" sheetId="17" r:id="rId17"/>
  </sheets>
  <definedNames>
    <definedName name="_xlnm._FilterDatabase" localSheetId="0" hidden="1">'004'!$A$24:$E$65</definedName>
    <definedName name="_xlnm._FilterDatabase" localSheetId="1" hidden="1">'005'!$A$24:$E$61</definedName>
    <definedName name="_xlnm._FilterDatabase" localSheetId="2" hidden="1">'007'!$A$24:$E$74</definedName>
    <definedName name="_xlnm._FilterDatabase" localSheetId="3" hidden="1">'008'!$A$24:$E$72</definedName>
    <definedName name="_xlnm._FilterDatabase" localSheetId="4" hidden="1">'009'!$A$23:$E$72</definedName>
    <definedName name="_xlnm._FilterDatabase" localSheetId="5" hidden="1">'011'!$A$24:$E$63</definedName>
    <definedName name="_xlnm._FilterDatabase" localSheetId="6" hidden="1">'013'!$A$24:$E$62</definedName>
    <definedName name="_xlnm._FilterDatabase" localSheetId="7" hidden="1">'014'!$A$23:$E$65</definedName>
    <definedName name="_xlnm._FilterDatabase" localSheetId="8" hidden="1">'019'!$A$24:$E$63</definedName>
    <definedName name="_xlnm._FilterDatabase" localSheetId="9" hidden="1">'020'!$A$24:$E$64</definedName>
    <definedName name="_xlnm._FilterDatabase" localSheetId="10" hidden="1">'021'!$A$24:$E$64</definedName>
    <definedName name="_xlnm._FilterDatabase" localSheetId="11" hidden="1">'022'!$A$23:$E$70</definedName>
    <definedName name="_xlnm._FilterDatabase" localSheetId="12" hidden="1">'026'!$A$24:$E$64</definedName>
    <definedName name="_xlnm._FilterDatabase" localSheetId="13" hidden="1">'027'!$A$24:$E$63</definedName>
    <definedName name="_xlnm._FilterDatabase" localSheetId="14" hidden="1">'033'!$A$24:$E$72</definedName>
    <definedName name="_xlnm._FilterDatabase" localSheetId="15" hidden="1">'036'!$A$24:$E$63</definedName>
    <definedName name="_xlnm._FilterDatabase" localSheetId="16" hidden="1">'038'!$A$24:$E$70</definedName>
    <definedName name="_xlnm.Print_Area" localSheetId="0">'004'!$A$1:$G$78</definedName>
    <definedName name="_xlnm.Print_Area" localSheetId="1">'005'!$A$1:$G$71</definedName>
    <definedName name="_xlnm.Print_Area" localSheetId="3">'008'!$A$1:$G$82</definedName>
    <definedName name="_xlnm.Print_Area" localSheetId="5">'011'!$A$1:$G$71</definedName>
    <definedName name="_xlnm.Print_Area" localSheetId="6">'013'!$A$1:$G$71</definedName>
    <definedName name="_xlnm.Print_Area" localSheetId="7">'014'!$A$1:$G$75</definedName>
    <definedName name="_xlnm.Print_Area" localSheetId="8">'019'!$A$1:$G$73</definedName>
    <definedName name="_xlnm.Print_Area" localSheetId="9">'020'!$A$1:$G$74</definedName>
    <definedName name="_xlnm.Print_Area" localSheetId="10">'021'!$A$1:$G$74</definedName>
    <definedName name="_xlnm.Print_Area" localSheetId="11">'022'!$A$1:$G$80</definedName>
    <definedName name="_xlnm.Print_Area" localSheetId="12">'026'!$A$1:$G$74</definedName>
    <definedName name="_xlnm.Print_Area" localSheetId="13">'027'!$A$1:$G$72</definedName>
    <definedName name="_xlnm.Print_Area" localSheetId="14">'033'!$A$1:$G$81</definedName>
    <definedName name="_xlnm.Print_Area" localSheetId="15">'036'!$A$1:$G$73</definedName>
    <definedName name="_xlnm.Print_Area" localSheetId="16">'038'!$A$1:$G$80</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0" i="4" l="1"/>
  <c r="E130" i="4"/>
  <c r="F130" i="4"/>
  <c r="G130" i="4"/>
  <c r="C130" i="4"/>
  <c r="G131" i="4" l="1"/>
  <c r="F131" i="4"/>
  <c r="E131" i="4"/>
  <c r="D131" i="4"/>
  <c r="C131" i="4"/>
  <c r="G122" i="4"/>
  <c r="F122" i="4"/>
  <c r="E122" i="4"/>
  <c r="D122" i="4"/>
  <c r="C122" i="4"/>
  <c r="G107" i="4"/>
  <c r="F107" i="4"/>
  <c r="E107" i="4"/>
  <c r="C107" i="4"/>
  <c r="D106" i="4"/>
  <c r="D107" i="4" s="1"/>
  <c r="E68" i="1" l="1"/>
  <c r="D52" i="12" l="1"/>
  <c r="E52" i="12"/>
  <c r="C52" i="12"/>
  <c r="E54" i="10"/>
  <c r="E66" i="4" l="1"/>
  <c r="E45" i="4"/>
  <c r="D58" i="13" l="1"/>
  <c r="D43" i="13"/>
  <c r="D64" i="17" l="1"/>
  <c r="D43" i="17"/>
  <c r="D75" i="15" l="1"/>
  <c r="C75" i="15"/>
  <c r="E70" i="1" l="1"/>
  <c r="G80" i="17" l="1"/>
  <c r="F80" i="17"/>
  <c r="E80" i="17"/>
  <c r="D80" i="17"/>
  <c r="C80" i="17"/>
  <c r="G65" i="17"/>
  <c r="F65" i="17"/>
  <c r="E65" i="17"/>
  <c r="C65" i="17"/>
  <c r="D65" i="17"/>
  <c r="G45" i="17"/>
  <c r="F45" i="17"/>
  <c r="E45" i="17"/>
  <c r="C45" i="17"/>
  <c r="D45" i="17"/>
  <c r="D57" i="16"/>
  <c r="D43" i="16"/>
  <c r="D80" i="15"/>
  <c r="D44" i="15"/>
  <c r="D57" i="14"/>
  <c r="D43" i="14"/>
  <c r="D64" i="12"/>
  <c r="D42" i="12"/>
  <c r="D58" i="11"/>
  <c r="D43" i="11"/>
  <c r="D58" i="10"/>
  <c r="D45" i="10"/>
  <c r="D44" i="10"/>
  <c r="D57" i="9"/>
  <c r="D43" i="9"/>
  <c r="D74" i="8"/>
  <c r="D44" i="8"/>
  <c r="D70" i="6"/>
  <c r="D44" i="6"/>
  <c r="D79" i="5"/>
  <c r="E66" i="5"/>
  <c r="D66" i="5"/>
  <c r="D46" i="5"/>
  <c r="E45" i="5"/>
  <c r="D45" i="5"/>
  <c r="G70" i="1"/>
  <c r="F70" i="1"/>
  <c r="G73" i="16" l="1"/>
  <c r="F73" i="16"/>
  <c r="E73" i="16"/>
  <c r="D73" i="16"/>
  <c r="C73" i="16"/>
  <c r="G58" i="16"/>
  <c r="F58" i="16"/>
  <c r="E58" i="16"/>
  <c r="D58" i="16"/>
  <c r="C58" i="16"/>
  <c r="G45" i="16"/>
  <c r="F45" i="16"/>
  <c r="E45" i="16"/>
  <c r="D45" i="16"/>
  <c r="C45" i="16"/>
  <c r="G81" i="15"/>
  <c r="F81" i="15"/>
  <c r="E81" i="15"/>
  <c r="D81" i="15"/>
  <c r="C81" i="15"/>
  <c r="G67" i="15"/>
  <c r="F67" i="15"/>
  <c r="E67" i="15"/>
  <c r="D67" i="15"/>
  <c r="C67" i="15"/>
  <c r="G45" i="15"/>
  <c r="F45" i="15"/>
  <c r="E45" i="15"/>
  <c r="D45" i="15"/>
  <c r="C45" i="15"/>
  <c r="G72" i="14"/>
  <c r="F72" i="14"/>
  <c r="E72" i="14"/>
  <c r="D72" i="14"/>
  <c r="C72" i="14"/>
  <c r="G58" i="14"/>
  <c r="F58" i="14"/>
  <c r="E58" i="14"/>
  <c r="D58" i="14"/>
  <c r="C58" i="14"/>
  <c r="G45" i="14"/>
  <c r="F45" i="14"/>
  <c r="E45" i="14"/>
  <c r="D45" i="14"/>
  <c r="C45" i="14"/>
  <c r="G74" i="13"/>
  <c r="F74" i="13"/>
  <c r="E74" i="13"/>
  <c r="D74" i="13"/>
  <c r="C74" i="13"/>
  <c r="G59" i="13"/>
  <c r="F59" i="13"/>
  <c r="E59" i="13"/>
  <c r="D59" i="13"/>
  <c r="C59" i="13"/>
  <c r="G45" i="13"/>
  <c r="F45" i="13"/>
  <c r="E45" i="13"/>
  <c r="D45" i="13"/>
  <c r="C45" i="13"/>
  <c r="G80" i="12"/>
  <c r="F80" i="12"/>
  <c r="E80" i="12"/>
  <c r="D80" i="12"/>
  <c r="C80" i="12"/>
  <c r="G65" i="12"/>
  <c r="F65" i="12"/>
  <c r="E65" i="12"/>
  <c r="D65" i="12"/>
  <c r="C65" i="12"/>
  <c r="G44" i="12"/>
  <c r="F44" i="12"/>
  <c r="E44" i="12"/>
  <c r="D44" i="12"/>
  <c r="C44" i="12"/>
  <c r="G74" i="11"/>
  <c r="F74" i="11"/>
  <c r="E74" i="11"/>
  <c r="D74" i="11"/>
  <c r="C74" i="11"/>
  <c r="G59" i="11"/>
  <c r="F59" i="11"/>
  <c r="E59" i="11"/>
  <c r="D59" i="11"/>
  <c r="C59" i="11"/>
  <c r="G45" i="11"/>
  <c r="F45" i="11"/>
  <c r="E45" i="11"/>
  <c r="D45" i="11"/>
  <c r="C45" i="11"/>
  <c r="G74" i="10"/>
  <c r="F74" i="10"/>
  <c r="E74" i="10"/>
  <c r="D74" i="10"/>
  <c r="C74" i="10"/>
  <c r="G59" i="10"/>
  <c r="F59" i="10"/>
  <c r="E59" i="10"/>
  <c r="D59" i="10"/>
  <c r="C59" i="10"/>
  <c r="G46" i="10"/>
  <c r="F46" i="10"/>
  <c r="E46" i="10"/>
  <c r="D46" i="10"/>
  <c r="C46" i="10"/>
  <c r="G73" i="9"/>
  <c r="F73" i="9"/>
  <c r="E73" i="9"/>
  <c r="D73" i="9"/>
  <c r="C73" i="9"/>
  <c r="G58" i="9"/>
  <c r="F58" i="9"/>
  <c r="E58" i="9"/>
  <c r="D58" i="9"/>
  <c r="C58" i="9"/>
  <c r="G45" i="9"/>
  <c r="F45" i="9"/>
  <c r="E45" i="9"/>
  <c r="D45" i="9"/>
  <c r="C45" i="9"/>
  <c r="G75" i="8" l="1"/>
  <c r="F75" i="8"/>
  <c r="E75" i="8"/>
  <c r="D75" i="8"/>
  <c r="C75" i="8"/>
  <c r="G60" i="8"/>
  <c r="F60" i="8"/>
  <c r="E60" i="8"/>
  <c r="D60" i="8"/>
  <c r="C60" i="8"/>
  <c r="G45" i="8"/>
  <c r="F45" i="8"/>
  <c r="E45" i="8"/>
  <c r="D45" i="8"/>
  <c r="C45" i="8"/>
  <c r="G71" i="7"/>
  <c r="F71" i="7"/>
  <c r="E71" i="7"/>
  <c r="D71" i="7"/>
  <c r="C71" i="7"/>
  <c r="G57" i="7"/>
  <c r="F57" i="7"/>
  <c r="E57" i="7"/>
  <c r="D57" i="7"/>
  <c r="C57" i="7"/>
  <c r="G42" i="7"/>
  <c r="F42" i="7"/>
  <c r="E42" i="7"/>
  <c r="D42" i="7"/>
  <c r="C42" i="7"/>
  <c r="G71" i="6"/>
  <c r="F71" i="6"/>
  <c r="E71" i="6"/>
  <c r="D71" i="6"/>
  <c r="C71" i="6"/>
  <c r="G58" i="6"/>
  <c r="F58" i="6"/>
  <c r="E58" i="6"/>
  <c r="D58" i="6"/>
  <c r="C58" i="6"/>
  <c r="G45" i="6"/>
  <c r="F45" i="6"/>
  <c r="E45" i="6"/>
  <c r="D45" i="6"/>
  <c r="C45" i="6"/>
  <c r="G80" i="5" l="1"/>
  <c r="F80" i="5"/>
  <c r="E80" i="5"/>
  <c r="D80" i="5"/>
  <c r="C80" i="5"/>
  <c r="G67" i="5"/>
  <c r="F67" i="5"/>
  <c r="E67" i="5"/>
  <c r="D67" i="5"/>
  <c r="C67" i="5"/>
  <c r="G47" i="5"/>
  <c r="F47" i="5"/>
  <c r="E47" i="5"/>
  <c r="D47" i="5"/>
  <c r="C47" i="5"/>
  <c r="G82" i="4"/>
  <c r="F82" i="4"/>
  <c r="E82" i="4"/>
  <c r="D82" i="4"/>
  <c r="C82" i="4"/>
  <c r="G67" i="4"/>
  <c r="F67" i="4"/>
  <c r="E67" i="4"/>
  <c r="D67" i="4"/>
  <c r="C67" i="4"/>
  <c r="G47" i="4"/>
  <c r="F47" i="4"/>
  <c r="E47" i="4"/>
  <c r="D47" i="4"/>
  <c r="C47" i="4"/>
  <c r="G84" i="3"/>
  <c r="F84" i="3"/>
  <c r="E84" i="3"/>
  <c r="D84" i="3"/>
  <c r="C84" i="3"/>
  <c r="G69" i="3"/>
  <c r="F69" i="3"/>
  <c r="E69" i="3"/>
  <c r="D69" i="3"/>
  <c r="C69" i="3"/>
  <c r="G42" i="3"/>
  <c r="F42" i="3"/>
  <c r="E42" i="3"/>
  <c r="D42" i="3"/>
  <c r="C42" i="3"/>
  <c r="G71" i="2"/>
  <c r="F71" i="2"/>
  <c r="E71" i="2"/>
  <c r="D71" i="2"/>
  <c r="C71" i="2"/>
  <c r="G56" i="2"/>
  <c r="F56" i="2"/>
  <c r="E56" i="2"/>
  <c r="D56" i="2"/>
  <c r="C56" i="2"/>
  <c r="G42" i="2"/>
  <c r="F42" i="2"/>
  <c r="E42" i="2"/>
  <c r="D42" i="2"/>
  <c r="C42" i="2"/>
  <c r="G78" i="1" l="1"/>
  <c r="F78" i="1"/>
  <c r="D78" i="1"/>
  <c r="C78" i="1"/>
  <c r="E78" i="1"/>
  <c r="G60" i="1"/>
  <c r="F60" i="1"/>
  <c r="D60" i="1"/>
  <c r="C60" i="1"/>
  <c r="E60" i="1"/>
  <c r="G42" i="1"/>
  <c r="F42" i="1"/>
  <c r="D42" i="1"/>
  <c r="C42" i="1"/>
  <c r="E42" i="1"/>
</calcChain>
</file>

<file path=xl/sharedStrings.xml><?xml version="1.0" encoding="utf-8"?>
<sst xmlns="http://schemas.openxmlformats.org/spreadsheetml/2006/main" count="2244" uniqueCount="261">
  <si>
    <t>к приказу руководителя государственного учреждения</t>
  </si>
  <si>
    <t>от "____" _____________ 201___ года № _______</t>
  </si>
  <si>
    <t>Утверждена         </t>
  </si>
  <si>
    <t xml:space="preserve">приказом руководителя государственного учреждения </t>
  </si>
  <si>
    <t>от "_____" _______________  201___ года №________     </t>
  </si>
  <si>
    <t>БЮДЖЕТНАЯ ПРОГРАММА</t>
  </si>
  <si>
    <t>код и наименование администратора бюджетной  программы</t>
  </si>
  <si>
    <r>
      <rPr>
        <b/>
        <sz val="12"/>
        <color theme="1"/>
        <rFont val="Times New Roman"/>
        <family val="1"/>
        <charset val="204"/>
      </rPr>
      <t>Вид бюджетной программы</t>
    </r>
    <r>
      <rPr>
        <sz val="12"/>
        <color theme="1"/>
        <rFont val="Times New Roman"/>
        <family val="1"/>
        <charset val="204"/>
      </rPr>
      <t xml:space="preserve">: </t>
    </r>
  </si>
  <si>
    <t xml:space="preserve">УТВЕРЖДЕНИЕ-сравнение 2016-2018 с 2015 </t>
  </si>
  <si>
    <t>УТОЧНЕНИЕ-сравнение утвержд.2016 с уточнен.2016</t>
  </si>
  <si>
    <t>Расходы по бюджетной программе, всего</t>
  </si>
  <si>
    <t>Расходы по бюджетной программе</t>
  </si>
  <si>
    <t>Единица измерения</t>
  </si>
  <si>
    <t>отчетный год</t>
  </si>
  <si>
    <t>план текущего года</t>
  </si>
  <si>
    <t>плановый период</t>
  </si>
  <si>
    <t>2015 год</t>
  </si>
  <si>
    <t>2016 год</t>
  </si>
  <si>
    <t>2017 год</t>
  </si>
  <si>
    <t>2018 год</t>
  </si>
  <si>
    <t>За счет трансфертов из республиканского бюджета</t>
  </si>
  <si>
    <t>тыс.тенге</t>
  </si>
  <si>
    <t>За счет средств местного бюджета</t>
  </si>
  <si>
    <t>Итого расходы по бюджетной 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</si>
  <si>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</si>
  <si>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подпрограммы</t>
    </r>
    <r>
      <rPr>
        <sz val="12"/>
        <color theme="1"/>
        <rFont val="Times New Roman"/>
        <family val="1"/>
        <charset val="204"/>
      </rPr>
      <t xml:space="preserve">: </t>
    </r>
  </si>
  <si>
    <t>Показатели прямого результата</t>
  </si>
  <si>
    <t>Расходы по бюджетной подпрограмме</t>
  </si>
  <si>
    <t>Итого расходы по бюджетной подпрограмме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</si>
  <si>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</si>
  <si>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 xml:space="preserve">Вид бюджетной подпрограммы: </t>
  </si>
  <si>
    <t>Приложение __</t>
  </si>
  <si>
    <t>Республики Казахстан</t>
  </si>
  <si>
    <t>МП</t>
  </si>
  <si>
    <t>на 2017-2019 годы</t>
  </si>
  <si>
    <r>
      <rPr>
        <b/>
        <sz val="12"/>
        <rFont val="Times New Roman"/>
        <family val="1"/>
        <charset val="204"/>
      </rPr>
      <t xml:space="preserve">Код и наименование бюджетной программы:  </t>
    </r>
    <r>
      <rPr>
        <i/>
        <sz val="12"/>
        <rFont val="Times New Roman"/>
        <family val="1"/>
        <charset val="204"/>
      </rPr>
      <t>004 «Оказание стационарной и стационарозамещающей медицинской помощи субъектами здравоохранения по направлению специалистов первичной медико-санитарной помощи и медицинских организаций, за исключением оказываемой за счет средств республиканского бюджета»</t>
    </r>
  </si>
  <si>
    <t>2019 год</t>
  </si>
  <si>
    <t>Количество койко-дней по стационарной помощи</t>
  </si>
  <si>
    <t>Количество пролеченных больных по стационарной помощи</t>
  </si>
  <si>
    <t>Количество койко-дней по стационарзамещающей помощи</t>
  </si>
  <si>
    <t>Количество пролеченных больных по стационарзамещающей помощи</t>
  </si>
  <si>
    <t>Количество посещений по амбулаторно-поликлинической помощи</t>
  </si>
  <si>
    <t>ед.</t>
  </si>
  <si>
    <r>
      <rPr>
        <sz val="12"/>
        <rFont val="Times New Roman"/>
        <family val="1"/>
        <charset val="204"/>
      </rPr>
      <t>в зависимости от содержания:</t>
    </r>
    <r>
      <rPr>
        <b/>
        <sz val="12"/>
        <rFont val="Times New Roman"/>
        <family val="1"/>
        <charset val="204"/>
      </rPr>
      <t xml:space="preserve"> </t>
    </r>
    <r>
      <rPr>
        <i/>
        <sz val="12"/>
        <rFont val="Times New Roman"/>
        <family val="1"/>
        <charset val="204"/>
      </rPr>
      <t>___________</t>
    </r>
  </si>
  <si>
    <r>
      <t xml:space="preserve">текущая/развитие: </t>
    </r>
    <r>
      <rPr>
        <i/>
        <sz val="12"/>
        <rFont val="Times New Roman"/>
        <family val="1"/>
        <charset val="204"/>
      </rPr>
      <t>__________</t>
    </r>
  </si>
  <si>
    <r>
      <t xml:space="preserve">Описание (обоснование) бюджетной подпрограммы: </t>
    </r>
    <r>
      <rPr>
        <i/>
        <sz val="12"/>
        <rFont val="Times New Roman"/>
        <family val="1"/>
        <charset val="204"/>
      </rPr>
      <t>____________________</t>
    </r>
  </si>
  <si>
    <t>………….</t>
  </si>
  <si>
    <t>……</t>
  </si>
  <si>
    <r>
      <rPr>
        <b/>
        <sz val="12"/>
        <rFont val="Times New Roman"/>
        <family val="1"/>
        <charset val="204"/>
      </rPr>
      <t xml:space="preserve">Код и наименование бюджетной программы:  </t>
    </r>
    <r>
      <rPr>
        <i/>
        <sz val="12"/>
        <rFont val="Times New Roman"/>
        <family val="1"/>
        <charset val="204"/>
      </rPr>
      <t>005 «Производство крови, ее компонентов и препаратов для местных организаций здравоохранения »</t>
    </r>
  </si>
  <si>
    <t>доза</t>
  </si>
  <si>
    <r>
      <rPr>
        <b/>
        <sz val="12"/>
        <rFont val="Times New Roman"/>
        <family val="1"/>
        <charset val="204"/>
      </rPr>
      <t xml:space="preserve">Код и наименование бюджетной программы:  </t>
    </r>
    <r>
      <rPr>
        <i/>
        <sz val="12"/>
        <rFont val="Times New Roman"/>
        <family val="1"/>
        <charset val="204"/>
      </rPr>
      <t>007 «Пропаганда здорового образа жизни»</t>
    </r>
  </si>
  <si>
    <t>Проведение мероприятий по Плану мероприятий по формированию здорового образа жизни и профилактике заболеваний на   2017 год</t>
  </si>
  <si>
    <t>Выступления на местном телевидении и  радиостанции</t>
  </si>
  <si>
    <t>Публикаций статей в периодической печати (газеты, журналы);</t>
  </si>
  <si>
    <t>Прокат аудио/видеороликов</t>
  </si>
  <si>
    <t>Выпуск региональной газеты;</t>
  </si>
  <si>
    <t>Производство и трансляция телепередач</t>
  </si>
  <si>
    <t>Тиражирование информационно-образовательных материалов</t>
  </si>
  <si>
    <t>Подготовка и проведение анкетирований</t>
  </si>
  <si>
    <t>Выпуск наружной рекламы</t>
  </si>
  <si>
    <t>Информирование через радиорубки</t>
  </si>
  <si>
    <t>Обеспечение деятельности веб-сайта с постоянным размещением информации</t>
  </si>
  <si>
    <t>Мониторинг профилактических (скрининговых) осмотров</t>
  </si>
  <si>
    <t>Мониторинг деятельности формирования здорового образа жизни</t>
  </si>
  <si>
    <t>шт.</t>
  </si>
  <si>
    <r>
      <rPr>
        <b/>
        <sz val="12"/>
        <rFont val="Times New Roman"/>
        <family val="1"/>
        <charset val="204"/>
      </rPr>
      <t xml:space="preserve">Код и наименование бюджетной программы:  </t>
    </r>
    <r>
      <rPr>
        <i/>
        <sz val="12"/>
        <rFont val="Times New Roman"/>
        <family val="1"/>
        <charset val="204"/>
      </rPr>
      <t>008 «Реализация мероприятий по профилактике и борьбе со СПИД в Республике Казахстан»</t>
    </r>
  </si>
  <si>
    <t xml:space="preserve">Показатели конечного результата </t>
  </si>
  <si>
    <t>Плановый период</t>
  </si>
  <si>
    <t>Удержание Вич-инфекции распространенности ВИЧ-инфекции в возрастной группе 15-49 в пределах 0,2-0,6%</t>
  </si>
  <si>
    <t>%</t>
  </si>
  <si>
    <t>Удержание распространенности ВИЧ-инфекции среди молодежи в возрасте 15-24 в пределах 0,2-0,6%</t>
  </si>
  <si>
    <t>Прием врачей</t>
  </si>
  <si>
    <t>чел.</t>
  </si>
  <si>
    <t>Консультация специалистов</t>
  </si>
  <si>
    <t>Лабораторные исследование</t>
  </si>
  <si>
    <t>Мероприятия по борьбе по со СПИД</t>
  </si>
  <si>
    <t>Мероприятия по проведению дозорного эпидемиологического надзора</t>
  </si>
  <si>
    <t>Мероприятия по эпидемиологическому слежению за ВИЧ-инфекцией</t>
  </si>
  <si>
    <t>Прочие организационные и методические работы</t>
  </si>
  <si>
    <r>
      <rPr>
        <b/>
        <sz val="12"/>
        <rFont val="Times New Roman"/>
        <family val="1"/>
        <charset val="204"/>
      </rPr>
      <t xml:space="preserve">Код и наименование бюджетной программы:  </t>
    </r>
    <r>
      <rPr>
        <i/>
        <sz val="12"/>
        <rFont val="Times New Roman"/>
        <family val="1"/>
        <charset val="204"/>
      </rPr>
      <t>009 «Оказание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r>
  </si>
  <si>
    <r>
      <rPr>
        <b/>
        <sz val="12"/>
        <rFont val="Times New Roman"/>
        <family val="1"/>
        <charset val="204"/>
      </rPr>
      <t xml:space="preserve">Код и наименование бюджетной программы:  </t>
    </r>
    <r>
      <rPr>
        <i/>
        <sz val="12"/>
        <rFont val="Times New Roman"/>
        <family val="1"/>
        <charset val="204"/>
      </rPr>
      <t>011 «Оказание скорой медицинской помощи и санитарная авиация, за исключением оказываемой за счет средств республиканского бюджета»</t>
    </r>
  </si>
  <si>
    <t>Количество вызовов</t>
  </si>
  <si>
    <t>Количество коек</t>
  </si>
  <si>
    <r>
      <rPr>
        <b/>
        <sz val="12"/>
        <rFont val="Times New Roman"/>
        <family val="1"/>
        <charset val="204"/>
      </rPr>
      <t xml:space="preserve">Код и наименование бюджетной программы:  </t>
    </r>
    <r>
      <rPr>
        <i/>
        <sz val="12"/>
        <rFont val="Times New Roman"/>
        <family val="1"/>
        <charset val="204"/>
      </rPr>
      <t>013 «Проведение патологоанатомического вскрытия»</t>
    </r>
  </si>
  <si>
    <t>Своевременное лекарственное обеспечение</t>
  </si>
  <si>
    <t xml:space="preserve">Снижение младенческой смертности </t>
  </si>
  <si>
    <t>на 1000 родившихся живыми</t>
  </si>
  <si>
    <r>
      <rPr>
        <b/>
        <sz val="12"/>
        <rFont val="Times New Roman"/>
        <family val="1"/>
        <charset val="204"/>
      </rPr>
      <t xml:space="preserve">Код и наименование бюджетной программы:  </t>
    </r>
    <r>
      <rPr>
        <i/>
        <sz val="12"/>
        <rFont val="Times New Roman"/>
        <family val="1"/>
        <charset val="204"/>
      </rPr>
      <t>014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t>
    </r>
  </si>
  <si>
    <r>
      <rPr>
        <b/>
        <sz val="12"/>
        <rFont val="Times New Roman"/>
        <family val="1"/>
        <charset val="204"/>
      </rPr>
      <t xml:space="preserve">Код и наименование бюджетной программы:  </t>
    </r>
    <r>
      <rPr>
        <i/>
        <sz val="12"/>
        <rFont val="Times New Roman"/>
        <family val="1"/>
        <charset val="204"/>
      </rPr>
      <t>019 «Обеспечение больных туберкулезом противотуберкулезными препаратами»</t>
    </r>
  </si>
  <si>
    <t xml:space="preserve">Снижение смертности от туберкулеза </t>
  </si>
  <si>
    <t>на 100 тыс населения</t>
  </si>
  <si>
    <r>
      <rPr>
        <b/>
        <sz val="12"/>
        <rFont val="Times New Roman"/>
        <family val="1"/>
        <charset val="204"/>
      </rPr>
      <t xml:space="preserve">Код и наименование бюджетной программы:  </t>
    </r>
    <r>
      <rPr>
        <i/>
        <sz val="12"/>
        <rFont val="Times New Roman"/>
        <family val="1"/>
        <charset val="204"/>
      </rPr>
      <t>020 «Обеспечение больных диабетом противодиабетическими препаратами»</t>
    </r>
  </si>
  <si>
    <t xml:space="preserve">Увеличение доли  пациентов с сахарным диабетом, находящихся в состоянии компенсанции по уровню гликированного гемоглобина </t>
  </si>
  <si>
    <t>Увеличение охвата инсулинотерапией у пациентов сахарным диабетом 2-го типа (до 20%)</t>
  </si>
  <si>
    <t>чел</t>
  </si>
  <si>
    <t>Количество больных диабетом, обеспеченных противодиабетическими препаратами</t>
  </si>
  <si>
    <t xml:space="preserve">в том числе </t>
  </si>
  <si>
    <t>онкология</t>
  </si>
  <si>
    <r>
      <rPr>
        <b/>
        <sz val="12"/>
        <rFont val="Times New Roman"/>
        <family val="1"/>
        <charset val="204"/>
      </rPr>
      <t xml:space="preserve">Код и наименование бюджетной программы:  </t>
    </r>
    <r>
      <rPr>
        <i/>
        <sz val="12"/>
        <rFont val="Times New Roman"/>
        <family val="1"/>
        <charset val="204"/>
      </rPr>
      <t>021 «Обеспечение онкогематологических больных химиопрепаратами»</t>
    </r>
  </si>
  <si>
    <t xml:space="preserve">Ожидаемая продолжительность жизни </t>
  </si>
  <si>
    <t>лет</t>
  </si>
  <si>
    <t>Обеспечение  онкогематологических больных детей химиопрепаратами</t>
  </si>
  <si>
    <r>
      <rPr>
        <b/>
        <sz val="12"/>
        <rFont val="Times New Roman"/>
        <family val="1"/>
        <charset val="204"/>
      </rPr>
      <t xml:space="preserve">Код и наименование бюджетной программы:  </t>
    </r>
    <r>
      <rPr>
        <i/>
        <sz val="12"/>
        <rFont val="Times New Roman"/>
        <family val="1"/>
        <charset val="204"/>
      </rPr>
      <t>022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</si>
  <si>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t>Обеспечение лекарственными средствами больных аутоиммунными заболевания (в том числе миастения) и  иммунодефицитные состояния</t>
  </si>
  <si>
    <t>Обеспечение лекарственными средствами больных  ренальной анемией</t>
  </si>
  <si>
    <t>Обеспечение лекарственными средствами больных рассеянным склерозом (для больных с реметирующим, рецидивирующим течением)</t>
  </si>
  <si>
    <t>Обеспечение лекарственными средствами больных Гоше</t>
  </si>
  <si>
    <t>Обеспечение лекарственными средствами больных мукополисахаридозом</t>
  </si>
  <si>
    <t>Обеспечение лекарственными средствами больных муковисцидозом</t>
  </si>
  <si>
    <t>Обеспечение лекарственными средствами больных после пересадки органов и тканей</t>
  </si>
  <si>
    <t>Обеспечение лекарственными средствами больных прогрессирующими гломерулярными заболеваниями</t>
  </si>
  <si>
    <t>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</si>
  <si>
    <r>
      <rPr>
        <b/>
        <sz val="12"/>
        <rFont val="Times New Roman"/>
        <family val="1"/>
        <charset val="204"/>
      </rPr>
      <t xml:space="preserve">Код и наименование бюджетной программы:  </t>
    </r>
    <r>
      <rPr>
        <i/>
        <sz val="12"/>
        <rFont val="Times New Roman"/>
        <family val="1"/>
        <charset val="204"/>
      </rPr>
      <t>026 «Обеспечение факторами свертывания крови больных гемофилией»</t>
    </r>
  </si>
  <si>
    <t>Обеспечение факторами свертывания крови больных гемофилией детей</t>
  </si>
  <si>
    <r>
      <rPr>
        <b/>
        <sz val="12"/>
        <rFont val="Times New Roman"/>
        <family val="1"/>
        <charset val="204"/>
      </rPr>
      <t xml:space="preserve">Код и наименование бюджетной программы:  </t>
    </r>
    <r>
      <rPr>
        <i/>
        <sz val="12"/>
        <rFont val="Times New Roman"/>
        <family val="1"/>
        <charset val="204"/>
      </rPr>
      <t>027 «Централизованный закуп и хранение вакцин и других медицинских иммунобиологических препаратов для проведения иммунопрофилактики населения»</t>
    </r>
  </si>
  <si>
    <t xml:space="preserve">Охват вакцинацией детей до года </t>
  </si>
  <si>
    <t>не менее 95%</t>
  </si>
  <si>
    <r>
      <rPr>
        <b/>
        <sz val="12"/>
        <rFont val="Times New Roman"/>
        <family val="1"/>
        <charset val="204"/>
      </rPr>
      <t xml:space="preserve">Код и наименование бюджетной программы:  </t>
    </r>
    <r>
      <rPr>
        <i/>
        <sz val="12"/>
        <rFont val="Times New Roman"/>
        <family val="1"/>
        <charset val="204"/>
      </rPr>
      <t>033 «Капитальные расходы медицинских организаций здравоохранения»</t>
    </r>
  </si>
  <si>
    <t>Уровень оснащенности медицинских организаций</t>
  </si>
  <si>
    <t>Количество оснащаемых организаций за счет целевых текущих трансфертов</t>
  </si>
  <si>
    <t>Материально-техническое оснащение онкологических диспансеров</t>
  </si>
  <si>
    <t>Материально-техническое оснащение организаций здравоохранения оказывающие кардиологическую и кардиохирургическую медицинскую помощь</t>
  </si>
  <si>
    <t>Материально-техническое оснащение организаций здравоохранения оказывающие медицинскую помощь при инсульте</t>
  </si>
  <si>
    <t>Материально-техническое оснащение организаций детства</t>
  </si>
  <si>
    <t>Оснащение КТ МРТ</t>
  </si>
  <si>
    <t>Материально-техническое оснащение организаций родовспоможения</t>
  </si>
  <si>
    <t>Оснащение районных городских и областных больниц медицинской техникой</t>
  </si>
  <si>
    <t>Оснащение службы скорой медицинской помощи санитарным автотранспортом</t>
  </si>
  <si>
    <t xml:space="preserve">Оснащение районных и городских поликлиник медицинской техникой </t>
  </si>
  <si>
    <r>
      <rPr>
        <b/>
        <sz val="12"/>
        <rFont val="Times New Roman"/>
        <family val="1"/>
        <charset val="204"/>
      </rPr>
      <t xml:space="preserve">Код и наименование бюджетной программы:  </t>
    </r>
    <r>
      <rPr>
        <i/>
        <sz val="12"/>
        <rFont val="Times New Roman"/>
        <family val="1"/>
        <charset val="204"/>
      </rPr>
      <t>036 «Обеспечение тромболитическими препаратами больных с острым инфарктом миокарда»</t>
    </r>
  </si>
  <si>
    <t xml:space="preserve">Смертность от болезней системы кровообращения </t>
  </si>
  <si>
    <t>на 100 тыс.населения</t>
  </si>
  <si>
    <t>Обеспечение тромболитическими препаратами больных с острым инфарктом миокарда</t>
  </si>
  <si>
    <r>
      <t xml:space="preserve">в зависимости от содержания: </t>
    </r>
    <r>
      <rPr>
        <i/>
        <sz val="12"/>
        <color theme="1"/>
        <rFont val="Times New Roman"/>
        <family val="1"/>
        <charset val="204"/>
      </rPr>
      <t xml:space="preserve"> предоставление трансфертов и бюджетных субсидий</t>
    </r>
  </si>
  <si>
    <r>
      <t xml:space="preserve">в зависимости от способа реализации: </t>
    </r>
    <r>
      <rPr>
        <i/>
        <sz val="12"/>
        <color theme="1"/>
        <rFont val="Times New Roman"/>
        <family val="1"/>
        <charset val="204"/>
      </rPr>
      <t>индивидуальная</t>
    </r>
  </si>
  <si>
    <r>
      <t xml:space="preserve">текущая/развитие: </t>
    </r>
    <r>
      <rPr>
        <i/>
        <sz val="12"/>
        <color theme="1"/>
        <rFont val="Times New Roman"/>
        <family val="1"/>
        <charset val="204"/>
      </rPr>
      <t>текущая</t>
    </r>
  </si>
  <si>
    <r>
      <t>Описание (обоснование) бюджетной программы:</t>
    </r>
    <r>
      <rPr>
        <sz val="12"/>
        <rFont val="Times New Roman"/>
        <family val="1"/>
        <charset val="204"/>
      </rPr>
      <t xml:space="preserve">  Оказание медицинской реабилитации и восстановительного лечения, за исключением оказываемых на республиканском уровне, в соответствии с Правилами восстановительного лечения и медицинской реабилитации, в том числе детской медицинской реабилитации, утвержденными приказом Министра здравоохранения и социального развития Республики Казахстан от 27 февраля 2015 года № 98 «Об утверждении Правил восстановительного лечения и медицинской реабилитации, в том числе детской медицинской реабилитации», оказание паллиативной помощи лицам, за исключением паллитивной помощи лицам, страдающим злокачественными новообразованиями  и сестринского ухода лицам, указанным в Перечне категорий населения, которым оказывается паллиативная помощь и сестринский уход, утвержденного приказом Министра здравоохранения и социального развития Республики Казахстан от 25 февраля 2015 года № 96 «Об утверждении перечня категорий населения, которым оказывается паллиативная помощь и сестринский уход»</t>
    </r>
  </si>
  <si>
    <r>
      <t xml:space="preserve">Цель бюджетной программы: </t>
    </r>
    <r>
      <rPr>
        <sz val="12"/>
        <rFont val="Times New Roman"/>
        <family val="1"/>
        <charset val="204"/>
      </rPr>
      <t xml:space="preserve">Обеспечение  компонентами крови с дополнительными свойствами безопасности </t>
    </r>
  </si>
  <si>
    <r>
      <rPr>
        <b/>
        <sz val="12"/>
        <color theme="1"/>
        <rFont val="Times New Roman"/>
        <family val="1"/>
        <charset val="204"/>
      </rPr>
      <t xml:space="preserve">Конечные результаты бюджетной программы: </t>
    </r>
    <r>
      <rPr>
        <sz val="12"/>
        <rFont val="Times New Roman"/>
        <family val="1"/>
        <charset val="204"/>
      </rPr>
      <t xml:space="preserve"> </t>
    </r>
    <r>
      <rPr>
        <i/>
        <sz val="12"/>
        <rFont val="Times New Roman"/>
        <family val="1"/>
        <charset val="204"/>
      </rPr>
      <t>100% автоматизация лабораторных исследований донорской крови на трансфузионные инфекции</t>
    </r>
  </si>
  <si>
    <r>
      <t xml:space="preserve">Цель бюджетной программы: </t>
    </r>
    <r>
      <rPr>
        <i/>
        <sz val="12"/>
        <rFont val="Times New Roman"/>
        <family val="1"/>
        <charset val="204"/>
      </rPr>
      <t>Улучшение доступности и качества медицинской помощи. Обеспечение эффективной системы профилактики, диагностики, лечения и реабилитации заболеваний.</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</si>
  <si>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6 декабря 2016 года №775 "О реализации Закона Республики Казахстан "О республиканском бюджете на 2017 - 2019 годы"</t>
    </r>
  </si>
  <si>
    <r>
      <t xml:space="preserve">Описание (обоснование) бюджетной программы: </t>
    </r>
    <r>
      <rPr>
        <sz val="12"/>
        <rFont val="Times New Roman"/>
        <family val="1"/>
        <charset val="204"/>
      </rPr>
      <t>Заготовка крови, ее компонентов, производство компонентов и препаратов крови, диагностических реагентов и прочие мероприятия для обеспечения кровью, ее компонентами медицинских организации на местном уровне  в рамках ГОБМП</t>
    </r>
  </si>
  <si>
    <t>Компоненты крови</t>
  </si>
  <si>
    <t>Индивидуальные подборы гемокомпонентов для медицинских организаций</t>
  </si>
  <si>
    <t>исслед.</t>
  </si>
  <si>
    <r>
      <t xml:space="preserve">Описание (обоснование) бюджетной подпрограммы: </t>
    </r>
    <r>
      <rPr>
        <i/>
        <sz val="12"/>
        <rFont val="Times New Roman"/>
        <family val="1"/>
        <charset val="204"/>
      </rPr>
      <t xml:space="preserve"> Заготовка крови, ее компонентов, производство компонентов и препаратов крови, диагностических реагентов и прочие мероприятия для обеспечения кровью, ее компонентами медицинских организации на местном уровне  в рамках ГОБМП</t>
    </r>
  </si>
  <si>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</si>
  <si>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r>
      <t xml:space="preserve">Цель бюджетной программы: </t>
    </r>
    <r>
      <rPr>
        <sz val="12"/>
        <rFont val="Times New Roman"/>
        <family val="1"/>
        <charset val="204"/>
      </rPr>
      <t xml:space="preserve">Улучшение здоровья населения </t>
    </r>
  </si>
  <si>
    <r>
      <t>Описание (обоснование) бюджетной программы:</t>
    </r>
    <r>
      <rPr>
        <sz val="12"/>
        <rFont val="Times New Roman"/>
        <family val="1"/>
        <charset val="204"/>
      </rPr>
      <t xml:space="preserve">  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</si>
  <si>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t xml:space="preserve"> Государственный социальный заказ по пропаганде ЗОЖ</t>
  </si>
  <si>
    <r>
      <t xml:space="preserve">Описание (обоснование) бюджетной подпрограммы: </t>
    </r>
    <r>
      <rPr>
        <i/>
        <sz val="12"/>
        <rFont val="Times New Roman"/>
        <family val="1"/>
        <charset val="204"/>
      </rPr>
      <t>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</si>
  <si>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t>функционирование районных, молодежных центров здоровья, антитабачных центров</t>
  </si>
  <si>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снижение темпов распространения ВИЧ-инфекции и СПИДа</t>
    </r>
  </si>
  <si>
    <r>
      <rPr>
        <b/>
        <sz val="12"/>
        <rFont val="Times New Roman"/>
        <family val="1"/>
        <charset val="204"/>
      </rPr>
      <t xml:space="preserve">Конечные результаты бюджетной программы: </t>
    </r>
    <r>
      <rPr>
        <sz val="12"/>
        <rFont val="Times New Roman"/>
        <family val="1"/>
        <charset val="204"/>
      </rPr>
      <t xml:space="preserve"> </t>
    </r>
    <r>
      <rPr>
        <i/>
        <sz val="12"/>
        <rFont val="Times New Roman"/>
        <family val="1"/>
        <charset val="204"/>
      </rPr>
      <t>(Конечный результат)</t>
    </r>
  </si>
  <si>
    <t>Обеспечение антиретровирусными препаратами (лечение ВИЧ инфекции)</t>
  </si>
  <si>
    <t>исл.</t>
  </si>
  <si>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t>
    </r>
  </si>
  <si>
    <t>Показатель излечиваемости впервые выявленных больных чувствительным туберкулезом с микобактериями тубекулеза (МБТ) (+) не менее 85 (%)</t>
  </si>
  <si>
    <r>
      <t>Описание (обоснование) бюджетной программы:</t>
    </r>
    <r>
      <rPr>
        <sz val="12"/>
        <rFont val="Times New Roman"/>
        <family val="1"/>
        <charset val="204"/>
      </rPr>
      <t xml:space="preserve"> 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</si>
  <si>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r>
      <t xml:space="preserve">Описание (обоснование) бюджетной подпрограммы: </t>
    </r>
    <r>
      <rPr>
        <i/>
        <sz val="12"/>
        <rFont val="Times New Roman"/>
        <family val="1"/>
        <charset val="204"/>
      </rPr>
      <t xml:space="preserve">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</si>
  <si>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r>
      <t>Описание (обоснование) бюджетной программы:</t>
    </r>
    <r>
      <rPr>
        <sz val="12"/>
        <rFont val="Times New Roman"/>
        <family val="1"/>
        <charset val="204"/>
      </rPr>
      <t xml:space="preserve"> Оказание медико-социальной помощи лицам, страдающим туберкулезом, психическими расстройствами (заболеваниями), алкоголизмом, наркоманией и токсикоманией, за исключением оказываемой республиканскими организациями;
оказание медицинской помощи больным инфекционными заболеваниями на местном уровне; оказание наркологической помощи в Центрах временной адаптации и детоксикации пациентам в состоянии опьянения (интоксикации) от алкоголя, доставленных сотрудниками органов внутренних дел или гражданами в соответствии с Положением о деятельности центра временной адаптации и детоксикации, утверждённым приказом исполняющего обязанности Министра здравоохранения Республики Казахстан от 5 января 2011 года № 1 «Об утверждении Положения о деятельности центров временной адаптации и детоксикации»;
</t>
    </r>
  </si>
  <si>
    <r>
      <t xml:space="preserve">Описание (обоснование) бюджетной подпрограммы: </t>
    </r>
    <r>
      <rPr>
        <i/>
        <sz val="12"/>
        <rFont val="Times New Roman"/>
        <family val="1"/>
        <charset val="204"/>
      </rPr>
      <t xml:space="preserve">Оказание медико-социальной помощи лицам, страдающим туберкулезом, психическими расстройствами (заболеваниями), алкоголизмом, наркоманией и токсикоманией, за исключением оказываемой республиканскими организациями; оказание медицинской помощи больным инфекционными заболеваниями на местном уровне; оказание наркологической помощи в Центрах временной адаптации и детоксикации пациентам в состоянии опьянения (интоксикации) от алкоголя, доставленных сотрудниками органов внутренних дел или гражданами в соответствии с Положением о деятельности центра временной адаптации и детоксикации, утверждённым приказом исполняющего обязанности Министра здравоохранения Республики Казахстан от 5 января 2011 года № 1 «Об утверждении Положения о деятельности центров временной адаптации и детоксикации»;
</t>
    </r>
  </si>
  <si>
    <r>
      <t>Описание (обоснование) бюджетной программы:</t>
    </r>
    <r>
      <rPr>
        <sz val="12"/>
        <rFont val="Times New Roman"/>
        <family val="1"/>
        <charset val="204"/>
      </rPr>
      <t xml:space="preserve"> Оказание скорой медицинской помощи населению и санитарной авиации, за исключением оказываемой республиканской организацией</t>
    </r>
  </si>
  <si>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 оказание круглосуточной скорой медицинской помощи взрослому и детскому населению при угрожающих жизни состояниях, несчастных случаях, острых тяжелых заболеваниях как на месте происшествия, так и в пути следования; развитие инфраструктуры системы здравоохранения с целью создания условий для оказания качественной медицинской помощи, своевременное обеспечение граждан экстренной медицинской помощью</t>
    </r>
  </si>
  <si>
    <r>
      <t xml:space="preserve">Описание (обоснование) бюджетной подпрограммы: </t>
    </r>
    <r>
      <rPr>
        <i/>
        <sz val="12"/>
        <rFont val="Times New Roman"/>
        <family val="1"/>
        <charset val="204"/>
      </rPr>
      <t>Оказание скорой медицинской помощи населению и санитарной авиации, за исключением оказываемой республиканской организацией</t>
    </r>
  </si>
  <si>
    <r>
      <t xml:space="preserve">Цель бюджетной программы: </t>
    </r>
    <r>
      <rPr>
        <i/>
        <sz val="12"/>
        <rFont val="Times New Roman"/>
        <family val="1"/>
        <charset val="204"/>
      </rPr>
      <t>Установление причин смерти, обеспечение достоверных данных государственной статистики причин смерти.</t>
    </r>
  </si>
  <si>
    <t>на 100 тыс. населения</t>
  </si>
  <si>
    <t>Цитологические исследования</t>
  </si>
  <si>
    <t>Гистологические исследования биопсийных материалов</t>
  </si>
  <si>
    <t>Патологоанатомические вскрытия</t>
  </si>
  <si>
    <t>Исслед</t>
  </si>
  <si>
    <r>
      <t>Описание (обоснование) бюджетной программы:</t>
    </r>
    <r>
      <rPr>
        <sz val="12"/>
        <rFont val="Times New Roman"/>
        <family val="1"/>
        <charset val="204"/>
      </rPr>
      <t xml:space="preserve"> патологоанатомические вскрытия и патологоанатомическая диагностика: забор биологического материала и его исследование (за исключением проводимой прижизненно, возмещение затрат по которой осуществляется за счет средств республиканского бюджета); забор биологического материала и его исследование при социально-значимых заболеваниях</t>
    </r>
  </si>
  <si>
    <r>
      <t xml:space="preserve">Описание (обоснование) бюджетной подпрограммы: </t>
    </r>
    <r>
      <rPr>
        <i/>
        <sz val="12"/>
        <rFont val="Times New Roman"/>
        <family val="1"/>
        <charset val="204"/>
      </rPr>
      <t>патологоанатомические вскрытия и патологоанатомическая диагностика: забор биологического материала и его исследование (за исключением проводимой прижизненно, возмещение затрат по которой осуществляется за счет средств республиканского бюджета); забор биологического материала и его исследование при социально-значимых заболеваниях</t>
    </r>
  </si>
  <si>
    <t>Уменьшение процента задержек бригад скорой помощи при доезде до пациента</t>
  </si>
  <si>
    <r>
      <rPr>
        <b/>
        <sz val="12"/>
        <rFont val="Times New Roman"/>
        <family val="1"/>
        <charset val="204"/>
      </rPr>
      <t xml:space="preserve">Конечные результаты бюджетной программы: </t>
    </r>
    <r>
      <rPr>
        <sz val="12"/>
        <rFont val="Times New Roman"/>
        <family val="1"/>
        <charset val="204"/>
      </rPr>
      <t>Полное и своевременное обеспечение амбулаторных пациентов качественными лекарственными препаратами и специализированными лечебными продуктами</t>
    </r>
  </si>
  <si>
    <r>
      <t>Описание (обоснование) бюджетной программы:</t>
    </r>
    <r>
      <rPr>
        <sz val="12"/>
        <rFont val="Times New Roman"/>
        <family val="1"/>
        <charset val="204"/>
      </rPr>
      <t xml:space="preserve">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 </t>
    </r>
  </si>
  <si>
    <r>
      <t xml:space="preserve">Описание (обоснование) бюджетной подпрограммы: </t>
    </r>
    <r>
      <rPr>
        <i/>
        <sz val="12"/>
        <rFont val="Times New Roman"/>
        <family val="1"/>
        <charset val="204"/>
      </rPr>
      <t xml:space="preserve">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 </t>
    </r>
  </si>
  <si>
    <r>
      <t>Описание (обоснование) бюджетной программы:</t>
    </r>
    <r>
      <rPr>
        <sz val="12"/>
        <rFont val="Times New Roman"/>
        <family val="1"/>
        <charset val="204"/>
      </rPr>
      <t xml:space="preserve"> Обеспечение больных туберкулезом противотуберкулезными препаратами</t>
    </r>
  </si>
  <si>
    <r>
      <t xml:space="preserve">Описание (обоснование) бюджетной подпрограммы: </t>
    </r>
    <r>
      <rPr>
        <i/>
        <sz val="12"/>
        <rFont val="Times New Roman"/>
        <family val="1"/>
        <charset val="204"/>
      </rPr>
      <t>Обеспечение больных туберкулезом противотуберкулезными препаратами</t>
    </r>
  </si>
  <si>
    <r>
      <t>Описание (обоснование) бюджетной программы:</t>
    </r>
    <r>
      <rPr>
        <sz val="12"/>
        <rFont val="Times New Roman"/>
        <family val="1"/>
        <charset val="204"/>
      </rPr>
      <t xml:space="preserve"> Обеспечение больных противодиабетическими препаратами</t>
    </r>
  </si>
  <si>
    <r>
      <t xml:space="preserve">Описание (обоснование) бюджетной подпрограммы: </t>
    </r>
    <r>
      <rPr>
        <i/>
        <sz val="12"/>
        <rFont val="Times New Roman"/>
        <family val="1"/>
        <charset val="204"/>
      </rPr>
      <t>Обеспечение больных противодиабетическими препаратами</t>
    </r>
  </si>
  <si>
    <t>Количество больных, обеспеченые противотуберкулезными препаратами</t>
  </si>
  <si>
    <r>
      <rPr>
        <b/>
        <sz val="12"/>
        <color indexed="8"/>
        <rFont val="Times New Roman"/>
        <family val="1"/>
        <charset val="204"/>
      </rPr>
      <t>Задача бюджетной программы</t>
    </r>
    <r>
      <rPr>
        <sz val="12"/>
        <color indexed="8"/>
        <rFont val="Times New Roman"/>
        <family val="1"/>
        <charset val="204"/>
      </rPr>
      <t xml:space="preserve"> (конечный результат): </t>
    </r>
  </si>
  <si>
    <r>
      <t>Описание (обоснование) бюджетной программы:</t>
    </r>
    <r>
      <rPr>
        <sz val="12"/>
        <rFont val="Times New Roman"/>
        <family val="1"/>
        <charset val="204"/>
      </rPr>
      <t xml:space="preserve"> Обеспечение онкологических больных химиопрепаратами </t>
    </r>
  </si>
  <si>
    <r>
      <t xml:space="preserve">Описание (обоснование) бюджетной подпрограммы: </t>
    </r>
    <r>
      <rPr>
        <i/>
        <sz val="12"/>
        <rFont val="Times New Roman"/>
        <family val="1"/>
        <charset val="204"/>
      </rPr>
      <t xml:space="preserve">Обеспечение онкологических больных химиопрепаратами </t>
    </r>
  </si>
  <si>
    <r>
      <t xml:space="preserve">Задачи бюджетной программы </t>
    </r>
    <r>
      <rPr>
        <sz val="12"/>
        <rFont val="Times New Roman"/>
        <family val="1"/>
        <charset val="204"/>
      </rPr>
      <t>( конечный результат)</t>
    </r>
  </si>
  <si>
    <r>
      <t>Описание (обоснование) бюджетной программы:</t>
    </r>
    <r>
      <rPr>
        <sz val="12"/>
        <rFont val="Times New Roman"/>
        <family val="1"/>
        <charset val="204"/>
      </rPr>
      <t xml:space="preserve">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</si>
  <si>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r>
      <t xml:space="preserve">Описание (обоснование) бюджетной подпрограммы: </t>
    </r>
    <r>
      <rPr>
        <i/>
        <sz val="12"/>
        <rFont val="Times New Roman"/>
        <family val="1"/>
        <charset val="204"/>
      </rPr>
      <t>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</si>
  <si>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r>
      <t>Описание (обоснование) бюджетной программы:</t>
    </r>
    <r>
      <rPr>
        <sz val="12"/>
        <rFont val="Times New Roman"/>
        <family val="1"/>
        <charset val="204"/>
      </rPr>
      <t xml:space="preserve"> Обеспечение факторами свертывания крови при лечении взрослых и детей, больных гемофилией</t>
    </r>
  </si>
  <si>
    <r>
      <t xml:space="preserve">Описание (обоснование) бюджетной подпрограммы: </t>
    </r>
    <r>
      <rPr>
        <i/>
        <sz val="12"/>
        <rFont val="Times New Roman"/>
        <family val="1"/>
        <charset val="204"/>
      </rPr>
      <t>Обеспечение факторами свертывания крови при лечении взрослых и детей, больных гемофилией</t>
    </r>
  </si>
  <si>
    <t xml:space="preserve">Обеспеченые лекарственными средствами и специализированными продуктами детского и лечебного питания отдельных категорий населения на амбулаторном уровне </t>
  </si>
  <si>
    <r>
      <t>Описание (обоснование) бюджетной программы:</t>
    </r>
    <r>
      <rPr>
        <sz val="12"/>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</si>
  <si>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r>
      <t xml:space="preserve">Описание (обоснование) бюджетной подпрограммы: </t>
    </r>
    <r>
      <rPr>
        <i/>
        <sz val="12"/>
        <rFont val="Times New Roman"/>
        <family val="1"/>
        <charset val="204"/>
      </rPr>
      <t>Централизованный закуп вакцин и других медицинских иммунобиологических препаратов для проведения иммунопрофилактики населения</t>
    </r>
  </si>
  <si>
    <t xml:space="preserve">Количество  получателей вакцин </t>
  </si>
  <si>
    <r>
      <t>Описание (обоснование) бюджетной программы:</t>
    </r>
    <r>
      <rPr>
        <sz val="12"/>
        <rFont val="Times New Roman"/>
        <family val="1"/>
        <charset val="204"/>
      </rPr>
      <t xml:space="preserve"> Обеспечение тромболитическими препаратами больных с острым инфарктом миокарда</t>
    </r>
  </si>
  <si>
    <r>
      <t xml:space="preserve">Описание (обоснование) бюджетной подпрограммы: </t>
    </r>
    <r>
      <rPr>
        <i/>
        <sz val="12"/>
        <rFont val="Times New Roman"/>
        <family val="1"/>
        <charset val="204"/>
      </rPr>
      <t>Обеспечение тромболитическими препаратами больных с острым инфарктом миокарда</t>
    </r>
  </si>
  <si>
    <r>
      <t>Описание (обоснование) бюджетной программы:</t>
    </r>
    <r>
      <rPr>
        <sz val="12"/>
        <rFont val="Times New Roman"/>
        <family val="1"/>
        <charset val="204"/>
      </rPr>
      <t xml:space="preserve"> укрепление материально-технической базы объектов здравоохранения</t>
    </r>
  </si>
  <si>
    <r>
      <t xml:space="preserve">Описание (обоснование) бюджетной подпрограммы: </t>
    </r>
    <r>
      <rPr>
        <i/>
        <sz val="12"/>
        <rFont val="Times New Roman"/>
        <family val="1"/>
        <charset val="204"/>
      </rPr>
      <t>укрепление материально-технической базы  объектов здравоохранения</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</si>
  <si>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РК от 6 декабря 2016 года №775 "О реализации Закона Республики Казахстан "О республиканском бюджете на 2017 - 2019 годы"</t>
    </r>
  </si>
  <si>
    <r>
      <t xml:space="preserve">Цель бюджетной программы: </t>
    </r>
    <r>
      <rPr>
        <i/>
        <sz val="12"/>
        <rFont val="Times New Roman"/>
        <family val="1"/>
        <charset val="204"/>
      </rPr>
      <t>Улучшение здоровья населения</t>
    </r>
  </si>
  <si>
    <r>
      <t xml:space="preserve">Цель бюджетной программы: </t>
    </r>
    <r>
      <rPr>
        <i/>
        <sz val="12"/>
        <rFont val="Times New Roman"/>
        <family val="1"/>
        <charset val="204"/>
      </rPr>
      <t xml:space="preserve">Улучшение здоровья населения </t>
    </r>
  </si>
  <si>
    <r>
      <t xml:space="preserve">Цель бюджетной программы: </t>
    </r>
    <r>
      <rPr>
        <i/>
        <sz val="12"/>
        <rFont val="Times New Roman"/>
        <family val="1"/>
        <charset val="204"/>
      </rPr>
      <t>Улучшение здоровья населения области</t>
    </r>
  </si>
  <si>
    <r>
      <t xml:space="preserve">Цель бюджетной программы: </t>
    </r>
    <r>
      <rPr>
        <i/>
        <sz val="12"/>
        <rFont val="Times New Roman"/>
        <family val="1"/>
        <charset val="204"/>
      </rPr>
      <t>Улучшение здоровья населения области, снижение и недопущение вспышек вакциноуправляемых инфекций.</t>
    </r>
  </si>
  <si>
    <r>
      <t xml:space="preserve">Цель бюджетной программы:  </t>
    </r>
    <r>
      <rPr>
        <sz val="12"/>
        <rFont val="Times New Roman"/>
        <family val="1"/>
        <charset val="204"/>
      </rPr>
      <t>Улучшение здоровья населения</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</si>
  <si>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улучшение здоровья отдельных категорий граждан на амбулаторном уровне; укрепление здоровья детей, снижение уровня детской смертности; улучшение здоровья беременных женщин, связанного с дефицитом в организме железа и йода; улучшение здоровья детей путем обеспечения качественным и сбалансированным питанием; улучшение здоровья детей и подростков, состоящих на диспансерном учете.</t>
    </r>
  </si>
  <si>
    <t>Общая смертность</t>
  </si>
  <si>
    <t>на 1000 человек</t>
  </si>
  <si>
    <t>253 ГУ "Управление здравоохранения Павлодарской области"</t>
  </si>
  <si>
    <t>Управление здравоохранения Павлодарской области</t>
  </si>
  <si>
    <t>управления здравоохранения Павлодарской области</t>
  </si>
  <si>
    <t>Руководитель бюджетной программы: Акбузауов Ж.З.</t>
  </si>
  <si>
    <r>
      <t>в зависимости от уровня государственного управления:</t>
    </r>
    <r>
      <rPr>
        <i/>
        <sz val="12"/>
        <rFont val="Times New Roman"/>
        <family val="1"/>
        <charset val="204"/>
      </rPr>
      <t xml:space="preserve"> областная </t>
    </r>
  </si>
  <si>
    <t>Планируемое количество провакцинированых доз/вакцин из средств местного бюджета</t>
  </si>
  <si>
    <t>доз</t>
  </si>
  <si>
    <t>Контингент, подлежащий вакцинации гепатита «А»</t>
  </si>
  <si>
    <t>Количество объектов здравоохранения, подлежащих капитальному ремонту</t>
  </si>
  <si>
    <t xml:space="preserve"> </t>
  </si>
  <si>
    <t>Приобретение медицинской, немедицинской техники за счет МБ</t>
  </si>
  <si>
    <r>
      <rPr>
        <b/>
        <sz val="12"/>
        <rFont val="Times New Roman"/>
        <family val="1"/>
        <charset val="204"/>
      </rPr>
      <t xml:space="preserve">Код и наименование бюджетной программы:  </t>
    </r>
    <r>
      <rPr>
        <i/>
        <sz val="12"/>
        <rFont val="Times New Roman"/>
        <family val="1"/>
        <charset val="204"/>
      </rPr>
      <t>038 «Проведение скрининговых исследований в рамках гарантированного объема бесплатной медицинской помощи"</t>
    </r>
  </si>
  <si>
    <r>
      <t>Описание (обоснование) бюджетной программы:</t>
    </r>
    <r>
      <rPr>
        <sz val="12"/>
        <rFont val="Times New Roman"/>
        <family val="1"/>
        <charset val="204"/>
      </rPr>
      <t xml:space="preserve"> Проведение скрининговых исследований в рамках гарантированного объема бесплатной медицинской помощи</t>
    </r>
  </si>
  <si>
    <t>Скрининговые исследования женщин на выявление рака шейки матки</t>
  </si>
  <si>
    <t>Скрининговые исследования  населения по  выявлению колоректального рака 1 этап</t>
  </si>
  <si>
    <t>Скрининговые исследования  населения по  выявлению колоректального рака
2 этап</t>
  </si>
  <si>
    <t>На проведение по раннему выявлению рака простаты</t>
  </si>
  <si>
    <t>На проведение скрининга рака пищевода и желудка</t>
  </si>
  <si>
    <t>На проведение скрининга по раннему выявлению рака печени</t>
  </si>
  <si>
    <t>На проведение 2-этапа скрининговых исследований на рак молочной железы</t>
  </si>
  <si>
    <t xml:space="preserve"> Обеспечение онкогематологических больных химиопрепаратами</t>
  </si>
  <si>
    <t xml:space="preserve">Обеспечение факторами свертывания крови больных гемофилией (включая гемофилию В) </t>
  </si>
  <si>
    <t>не менее 85</t>
  </si>
  <si>
    <r>
      <rPr>
        <b/>
        <sz val="12"/>
        <color indexed="8"/>
        <rFont val="Times New Roman"/>
        <family val="1"/>
        <charset val="204"/>
      </rPr>
      <t>Конечные результаты бюджетной программы:</t>
    </r>
    <r>
      <rPr>
        <sz val="12"/>
        <color indexed="8"/>
        <rFont val="Times New Roman"/>
        <family val="1"/>
        <charset val="204"/>
      </rPr>
      <t xml:space="preserve">: </t>
    </r>
  </si>
  <si>
    <t>Конечные результаты бюджетной программы:</t>
  </si>
  <si>
    <t xml:space="preserve">Проведенные мероприятия за 2016 год: по области -  95200, в том числе проведенные ТОО "Центр поддержки здорового образа жизни" - 6922.
На 2016 год по области 99875, в том числе проведенные ТОО "Центр поддержки здорового образа жизни" - 5550
</t>
  </si>
  <si>
    <t>Количество лиц, состоящих на наркологическом учете с пагубным потреблением и зависимостью от наркотиков</t>
  </si>
  <si>
    <t xml:space="preserve">Снижение показателя заболеваемости острым гепатитом </t>
  </si>
  <si>
    <t>Ранняя выявляемость злокачественных новообразований (1-2 стадия)</t>
  </si>
  <si>
    <t>Количество койко-дней по стационарозамещающей помощи</t>
  </si>
  <si>
    <t>Количество пролеченных больных по стационарозамещающей помощи</t>
  </si>
  <si>
    <r>
      <rPr>
        <b/>
        <sz val="12"/>
        <rFont val="Times New Roman"/>
        <family val="1"/>
        <charset val="204"/>
      </rPr>
      <t xml:space="preserve">Конечные результаты бюджетной программы: </t>
    </r>
    <r>
      <rPr>
        <sz val="12"/>
        <rFont val="Times New Roman"/>
        <family val="1"/>
        <charset val="204"/>
      </rPr>
      <t>Снижение уровня потребления стационарной помощи в рамказ ЕНСЗ на 1000 населения в 2017г.-1169,0 .  Увеличение процента плановой госпитализации в стационар в 2017г-27,7%.</t>
    </r>
  </si>
  <si>
    <r>
      <rPr>
        <b/>
        <sz val="12"/>
        <color theme="1"/>
        <rFont val="Times New Roman"/>
        <family val="1"/>
        <charset val="204"/>
      </rPr>
      <t xml:space="preserve">Конечные результаты бюджетной программы: </t>
    </r>
    <r>
      <rPr>
        <sz val="12"/>
        <color theme="1"/>
        <rFont val="Times New Roman"/>
        <family val="1"/>
        <charset val="204"/>
      </rPr>
      <t>Ожидаемая продолжительность жизни в 2017г-71,9 лет. Распространенность ожирения  в 2017г.- 333,7 на 100 тыс. населения</t>
    </r>
  </si>
  <si>
    <r>
      <rPr>
        <b/>
        <sz val="12"/>
        <rFont val="Times New Roman"/>
        <family val="1"/>
        <charset val="204"/>
      </rPr>
      <t xml:space="preserve">Конечные результаты бюджетной программы: </t>
    </r>
    <r>
      <rPr>
        <sz val="12"/>
        <rFont val="Times New Roman"/>
        <family val="1"/>
        <charset val="204"/>
      </rPr>
      <t xml:space="preserve"> Ожидаемая продолжительность жизни в 2017г. -71,9 лет</t>
    </r>
  </si>
  <si>
    <t xml:space="preserve">Обеспечение противовирусными препаратами  (вирусные гепатиты В и С)  взрослые </t>
  </si>
  <si>
    <t xml:space="preserve">Обеспечение противовирусными препаратами  (вирусные гепатиты В и С) дети  </t>
  </si>
  <si>
    <t>_____________________________ Цой А.В.</t>
  </si>
  <si>
    <t>«Согласована»        </t>
  </si>
  <si>
    <t xml:space="preserve">Вице-министр </t>
  </si>
  <si>
    <t>Министерства здравоохранения и социального развития</t>
  </si>
  <si>
    <t>Описание (обоснование) бюджетной подпрограммы: Запланированные расходы по программе предусмотрены на  выплату  разницы  по  введению  новой  системы  оплаты  труда и на содержание вновь введенных бригад скорой медицинской помощи</t>
  </si>
  <si>
    <t>в зависимости от содержания: Осуществление государственных функций, полномочий и оказание вытекающих из них государственных услуг</t>
  </si>
  <si>
    <t>количество штатных единиц на содержание вновь введенных бригад скорой медицинской помощи</t>
  </si>
  <si>
    <t>шт.ед</t>
  </si>
  <si>
    <r>
      <t xml:space="preserve">Описание (обоснование) бюджетной подпрограммы: </t>
    </r>
    <r>
      <rPr>
        <i/>
        <sz val="12"/>
        <rFont val="Times New Roman"/>
        <family val="1"/>
        <charset val="204"/>
      </rPr>
      <t xml:space="preserve">на  выплату разницы по  введению новой  системы  оплаты  труда для предприятий, перешедших  на право  хозяйственного  ведения
</t>
    </r>
  </si>
  <si>
    <t>количество штатных единиц</t>
  </si>
  <si>
    <t>Описание (обоснование) бюджетной подпрограммы: Запланированные расходы по программе предусмотрены на  выплату  разницы  по  введению  новой  системы  оплаты  труда</t>
  </si>
  <si>
    <t>количество штатных единиц на выплату  разницы  по  введению  новой  системы  оплаты  труда</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</si>
  <si>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</si>
  <si>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Описание (обоснование) бюджетной подпрограммы:  На выплату заработной платы дополнительно введенных 2,25 штатных единиц в КГКП «Павлодарский областной центр по профилактике и борьбе со СПИДом»</t>
  </si>
  <si>
    <t>Отчет на 2016 год</t>
  </si>
  <si>
    <t>Уточненный план на 2017 год</t>
  </si>
  <si>
    <t>2020 год</t>
  </si>
  <si>
    <t>количество штатных единиц (врач-инфекционист)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</si>
</sst>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
    <numFmt numFmtId="165" formatCode="0.0"/>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2"/>
      <color theme="1"/>
      <name val="Times New Roman"/>
      <family val="1"/>
      <charset val="204"/>
    </font>
    <font>
      <b/>
      <sz val="12"/>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b/>
      <sz val="12"/>
      <name val="Times New Roman"/>
      <family val="1"/>
      <charset val="204"/>
    </font>
    <font>
      <i/>
      <sz val="12"/>
      <name val="Times New Roman"/>
      <family val="1"/>
      <charset val="204"/>
    </font>
    <font>
      <b/>
      <sz val="12"/>
      <color theme="1"/>
      <name val="Times New Roman"/>
      <family val="1"/>
      <charset val="204"/>
    </font>
    <font>
      <i/>
      <sz val="12"/>
      <color theme="1"/>
      <name val="Times New Roman"/>
      <family val="1"/>
      <charset val="204"/>
    </font>
    <font>
      <b/>
      <sz val="11"/>
      <name val="Times New Roman"/>
      <family val="1"/>
      <charset val="204"/>
    </font>
    <font>
      <sz val="10"/>
      <name val="Times New Roman"/>
      <family val="1"/>
      <charset val="204"/>
    </font>
    <font>
      <b/>
      <u/>
      <sz val="12"/>
      <name val="Times New Roman"/>
      <family val="1"/>
      <charset val="204"/>
    </font>
    <font>
      <sz val="11"/>
      <color theme="1"/>
      <name val="Times New Roman"/>
      <family val="1"/>
      <charset val="204"/>
    </font>
    <font>
      <i/>
      <sz val="11"/>
      <name val="Times New Roman"/>
      <family val="1"/>
      <charset val="204"/>
    </font>
    <font>
      <b/>
      <sz val="12"/>
      <color indexed="8"/>
      <name val="Times New Roman"/>
      <family val="1"/>
      <charset val="204"/>
    </font>
    <font>
      <sz val="12"/>
      <color indexed="8"/>
      <name val="Times New Roman"/>
      <family val="1"/>
      <charset val="204"/>
    </font>
    <font>
      <sz val="10"/>
      <name val="Arial Cyr"/>
      <charset val="204"/>
    </font>
    <font>
      <sz val="14"/>
      <color indexed="8"/>
      <name val="Times New Roman"/>
      <family val="1"/>
      <charset val="204"/>
    </font>
    <font>
      <sz val="14"/>
      <name val="Times New Roman"/>
      <family val="1"/>
      <charset val="204"/>
    </font>
    <font>
      <sz val="11"/>
      <color indexed="8"/>
      <name val="Times New Roman"/>
      <family val="1"/>
      <charset val="204"/>
    </font>
    <font>
      <sz val="11"/>
      <color rgb="FFFF0000"/>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7">
    <xf numFmtId="0" fontId="0" fillId="0" borderId="0"/>
    <xf numFmtId="0" fontId="5" fillId="0" borderId="0"/>
    <xf numFmtId="44" fontId="4" fillId="0" borderId="0" applyFont="0" applyFill="0" applyBorder="0" applyAlignment="0" applyProtection="0"/>
    <xf numFmtId="0" fontId="23" fillId="0" borderId="0"/>
    <xf numFmtId="0" fontId="3" fillId="0" borderId="0"/>
    <xf numFmtId="0" fontId="2" fillId="0" borderId="0"/>
    <xf numFmtId="0" fontId="1" fillId="0" borderId="0"/>
  </cellStyleXfs>
  <cellXfs count="281">
    <xf numFmtId="0" fontId="0" fillId="0" borderId="0" xfId="0"/>
    <xf numFmtId="0" fontId="6" fillId="0" borderId="0" xfId="1" applyFont="1" applyFill="1" applyAlignment="1">
      <alignment vertical="center" wrapText="1"/>
    </xf>
    <xf numFmtId="0" fontId="6" fillId="0" borderId="0" xfId="1" applyFont="1" applyFill="1" applyAlignment="1">
      <alignment vertical="center"/>
    </xf>
    <xf numFmtId="49" fontId="6" fillId="0" borderId="0" xfId="1" applyNumberFormat="1" applyFont="1" applyFill="1" applyAlignment="1">
      <alignment vertical="center"/>
    </xf>
    <xf numFmtId="0" fontId="6" fillId="0" borderId="0" xfId="1" applyFont="1" applyFill="1" applyAlignment="1">
      <alignment horizontal="right" vertical="center"/>
    </xf>
    <xf numFmtId="0" fontId="7" fillId="0" borderId="0" xfId="1" applyFont="1" applyFill="1" applyAlignment="1">
      <alignment horizontal="left"/>
    </xf>
    <xf numFmtId="0" fontId="7" fillId="0" borderId="0" xfId="0" applyFont="1" applyFill="1" applyAlignment="1">
      <alignment horizontal="left"/>
    </xf>
    <xf numFmtId="0" fontId="8" fillId="0" borderId="0" xfId="1" applyFont="1" applyFill="1" applyAlignment="1"/>
    <xf numFmtId="49" fontId="9" fillId="0" borderId="0" xfId="1" applyNumberFormat="1" applyFont="1" applyFill="1" applyAlignment="1">
      <alignment vertical="center"/>
    </xf>
    <xf numFmtId="0" fontId="9" fillId="0" borderId="0" xfId="1" applyFont="1" applyFill="1" applyAlignment="1">
      <alignment vertical="center"/>
    </xf>
    <xf numFmtId="0" fontId="10" fillId="0" borderId="0" xfId="1" applyFont="1" applyFill="1" applyAlignment="1"/>
    <xf numFmtId="0" fontId="11" fillId="0" borderId="0" xfId="1" applyFont="1" applyFill="1" applyAlignment="1"/>
    <xf numFmtId="0" fontId="9" fillId="0" borderId="0" xfId="1" applyFont="1" applyFill="1" applyBorder="1" applyAlignment="1">
      <alignment vertical="center" wrapText="1"/>
    </xf>
    <xf numFmtId="0" fontId="9" fillId="0" borderId="0" xfId="1" applyFont="1" applyFill="1" applyBorder="1" applyAlignment="1">
      <alignment vertical="center"/>
    </xf>
    <xf numFmtId="0" fontId="6" fillId="0" borderId="0" xfId="1" applyFont="1" applyFill="1" applyBorder="1" applyAlignment="1">
      <alignment vertical="center"/>
    </xf>
    <xf numFmtId="0" fontId="12" fillId="0" borderId="0" xfId="1" applyFont="1" applyFill="1" applyBorder="1" applyAlignment="1">
      <alignment vertical="center" wrapText="1"/>
    </xf>
    <xf numFmtId="49" fontId="12" fillId="0" borderId="0" xfId="1" applyNumberFormat="1" applyFont="1" applyFill="1" applyAlignment="1">
      <alignment vertical="center"/>
    </xf>
    <xf numFmtId="0" fontId="12" fillId="0" borderId="0" xfId="1" applyFont="1" applyFill="1" applyAlignment="1">
      <alignment vertical="center"/>
    </xf>
    <xf numFmtId="0" fontId="7" fillId="0" borderId="0" xfId="1" applyFont="1" applyFill="1"/>
    <xf numFmtId="49" fontId="16" fillId="0" borderId="0" xfId="1" applyNumberFormat="1" applyFont="1" applyFill="1" applyAlignment="1">
      <alignment vertical="center"/>
    </xf>
    <xf numFmtId="0" fontId="16" fillId="0" borderId="0" xfId="1" applyFont="1" applyFill="1" applyAlignment="1">
      <alignment vertical="center"/>
    </xf>
    <xf numFmtId="0" fontId="17" fillId="0" borderId="0" xfId="1" applyFont="1" applyFill="1" applyBorder="1" applyAlignment="1">
      <alignment vertical="center" wrapText="1"/>
    </xf>
    <xf numFmtId="0" fontId="9" fillId="0" borderId="1" xfId="1" applyFont="1" applyFill="1" applyBorder="1" applyAlignment="1">
      <alignment horizontal="center" vertical="center" wrapText="1"/>
    </xf>
    <xf numFmtId="0" fontId="9" fillId="0" borderId="2" xfId="1" applyFont="1" applyFill="1" applyBorder="1" applyAlignment="1">
      <alignment horizontal="center" vertical="center" wrapText="1"/>
    </xf>
    <xf numFmtId="49" fontId="9" fillId="0" borderId="8" xfId="1" applyNumberFormat="1" applyFont="1" applyFill="1" applyBorder="1" applyAlignment="1">
      <alignment vertical="center" wrapText="1"/>
    </xf>
    <xf numFmtId="164" fontId="9" fillId="0" borderId="1" xfId="1" applyNumberFormat="1" applyFont="1" applyFill="1" applyBorder="1" applyAlignment="1">
      <alignment horizontal="center" vertical="center" wrapText="1"/>
    </xf>
    <xf numFmtId="0" fontId="12" fillId="0" borderId="1" xfId="1" applyFont="1" applyFill="1" applyBorder="1" applyAlignment="1">
      <alignment vertical="center" wrapText="1"/>
    </xf>
    <xf numFmtId="0" fontId="12" fillId="0" borderId="1" xfId="1" applyFont="1" applyFill="1" applyBorder="1" applyAlignment="1">
      <alignment horizontal="center" vertical="center" wrapText="1"/>
    </xf>
    <xf numFmtId="164" fontId="12" fillId="0" borderId="1" xfId="1" applyNumberFormat="1" applyFont="1" applyFill="1" applyBorder="1" applyAlignment="1">
      <alignment horizontal="center" vertical="center" wrapText="1"/>
    </xf>
    <xf numFmtId="3" fontId="6" fillId="0" borderId="0" xfId="1" applyNumberFormat="1" applyFont="1" applyFill="1" applyAlignment="1">
      <alignment vertical="center"/>
    </xf>
    <xf numFmtId="0" fontId="7" fillId="0" borderId="0" xfId="1" applyFont="1" applyFill="1" applyBorder="1"/>
    <xf numFmtId="0" fontId="17" fillId="0" borderId="1" xfId="1" applyFont="1" applyFill="1" applyBorder="1" applyAlignment="1">
      <alignment horizontal="center" vertical="center" wrapText="1"/>
    </xf>
    <xf numFmtId="49" fontId="6" fillId="0" borderId="0" xfId="1" applyNumberFormat="1" applyFont="1" applyFill="1" applyBorder="1" applyAlignment="1">
      <alignment vertical="center"/>
    </xf>
    <xf numFmtId="0" fontId="6" fillId="0" borderId="1" xfId="1" applyFont="1" applyFill="1" applyBorder="1" applyAlignment="1">
      <alignment vertical="center" wrapText="1"/>
    </xf>
    <xf numFmtId="0" fontId="6" fillId="0" borderId="1" xfId="1" applyFont="1" applyFill="1" applyBorder="1" applyAlignment="1">
      <alignment horizontal="center" vertical="center" wrapText="1"/>
    </xf>
    <xf numFmtId="4" fontId="9" fillId="0" borderId="1" xfId="1" applyNumberFormat="1" applyFont="1" applyFill="1" applyBorder="1" applyAlignment="1">
      <alignment horizontal="center" vertical="center" wrapText="1"/>
    </xf>
    <xf numFmtId="0" fontId="6" fillId="0" borderId="0" xfId="1" applyFont="1" applyFill="1" applyBorder="1" applyAlignment="1">
      <alignment vertical="center" wrapText="1"/>
    </xf>
    <xf numFmtId="0" fontId="6" fillId="0" borderId="0" xfId="1" applyFont="1" applyFill="1" applyBorder="1" applyAlignment="1">
      <alignment horizontal="center" vertical="center" wrapText="1"/>
    </xf>
    <xf numFmtId="3" fontId="6" fillId="0" borderId="0" xfId="1" applyNumberFormat="1" applyFont="1" applyFill="1" applyBorder="1" applyAlignment="1">
      <alignment horizontal="center" vertical="center" wrapText="1"/>
    </xf>
    <xf numFmtId="49" fontId="6" fillId="0" borderId="1" xfId="1" applyNumberFormat="1" applyFont="1" applyFill="1" applyBorder="1" applyAlignment="1">
      <alignment vertical="center" wrapText="1"/>
    </xf>
    <xf numFmtId="164" fontId="6" fillId="0" borderId="0" xfId="1" applyNumberFormat="1" applyFont="1" applyFill="1" applyBorder="1" applyAlignment="1">
      <alignment vertical="center"/>
    </xf>
    <xf numFmtId="0" fontId="18" fillId="0" borderId="0" xfId="1" applyFont="1" applyFill="1" applyBorder="1" applyAlignment="1">
      <alignment vertical="center" wrapText="1"/>
    </xf>
    <xf numFmtId="0" fontId="6" fillId="0" borderId="6" xfId="1" applyFont="1" applyFill="1" applyBorder="1" applyAlignment="1">
      <alignment horizontal="left" vertical="center" wrapText="1"/>
    </xf>
    <xf numFmtId="2" fontId="9" fillId="0" borderId="1" xfId="1" applyNumberFormat="1" applyFont="1" applyFill="1" applyBorder="1" applyAlignment="1">
      <alignment horizontal="center" vertical="center" wrapText="1"/>
    </xf>
    <xf numFmtId="164" fontId="6" fillId="0" borderId="0" xfId="1" applyNumberFormat="1" applyFont="1" applyFill="1" applyAlignment="1">
      <alignment vertical="center"/>
    </xf>
    <xf numFmtId="0" fontId="7" fillId="0" borderId="0" xfId="0" applyFont="1" applyAlignment="1">
      <alignment horizontal="left"/>
    </xf>
    <xf numFmtId="0" fontId="7" fillId="0" borderId="0" xfId="0" applyFont="1" applyAlignment="1">
      <alignment horizontal="center"/>
    </xf>
    <xf numFmtId="0" fontId="7" fillId="0" borderId="0" xfId="0" applyFont="1" applyAlignment="1">
      <alignment horizontal="right"/>
    </xf>
    <xf numFmtId="0" fontId="7" fillId="0" borderId="0" xfId="0" applyFont="1"/>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2" borderId="0" xfId="0" applyFont="1" applyFill="1" applyAlignment="1">
      <alignment vertical="center"/>
    </xf>
    <xf numFmtId="0" fontId="6" fillId="2" borderId="1" xfId="0" applyFont="1" applyFill="1" applyBorder="1" applyAlignment="1">
      <alignment vertical="center" wrapText="1"/>
    </xf>
    <xf numFmtId="0" fontId="6" fillId="2" borderId="1" xfId="0" applyFont="1" applyFill="1" applyBorder="1" applyAlignment="1">
      <alignment horizontal="center" vertical="center" wrapText="1"/>
    </xf>
    <xf numFmtId="49" fontId="6" fillId="2" borderId="0" xfId="0" applyNumberFormat="1" applyFont="1" applyFill="1" applyBorder="1" applyAlignment="1">
      <alignment vertical="center"/>
    </xf>
    <xf numFmtId="0" fontId="9" fillId="2" borderId="6" xfId="0" applyFont="1" applyFill="1" applyBorder="1" applyAlignment="1">
      <alignment horizontal="left" vertical="center" wrapText="1"/>
    </xf>
    <xf numFmtId="0" fontId="9" fillId="2" borderId="1" xfId="0" applyFont="1" applyFill="1" applyBorder="1" applyAlignment="1">
      <alignment horizontal="center" vertical="center" wrapText="1"/>
    </xf>
    <xf numFmtId="49" fontId="9" fillId="2" borderId="0" xfId="0" applyNumberFormat="1" applyFont="1" applyFill="1" applyAlignment="1">
      <alignment vertical="center"/>
    </xf>
    <xf numFmtId="0" fontId="9" fillId="2" borderId="0" xfId="0" applyFont="1" applyFill="1" applyAlignment="1">
      <alignment vertical="center"/>
    </xf>
    <xf numFmtId="0" fontId="9" fillId="0" borderId="1" xfId="0" applyFont="1" applyFill="1" applyBorder="1" applyAlignment="1">
      <alignment horizontal="left" vertical="center" wrapText="1"/>
    </xf>
    <xf numFmtId="3" fontId="9" fillId="3" borderId="1" xfId="0" applyNumberFormat="1" applyFont="1" applyFill="1" applyBorder="1" applyAlignment="1">
      <alignment horizontal="center" vertical="center"/>
    </xf>
    <xf numFmtId="0" fontId="12" fillId="2" borderId="0" xfId="0" applyFont="1" applyFill="1" applyBorder="1" applyAlignment="1">
      <alignment vertical="center"/>
    </xf>
    <xf numFmtId="0" fontId="9" fillId="0" borderId="1" xfId="0" applyFont="1" applyFill="1" applyBorder="1" applyAlignment="1">
      <alignment vertical="center" wrapText="1"/>
    </xf>
    <xf numFmtId="0" fontId="9" fillId="2" borderId="1" xfId="0" applyFont="1" applyFill="1" applyBorder="1" applyAlignment="1">
      <alignment horizontal="left" vertical="center" wrapText="1"/>
    </xf>
    <xf numFmtId="3" fontId="6" fillId="0" borderId="1" xfId="1" applyNumberFormat="1" applyFont="1" applyFill="1" applyBorder="1" applyAlignment="1">
      <alignment horizontal="center" vertical="center" wrapText="1"/>
    </xf>
    <xf numFmtId="0" fontId="6" fillId="0" borderId="1" xfId="0" applyFont="1" applyFill="1" applyBorder="1" applyAlignment="1">
      <alignment vertical="center" wrapText="1"/>
    </xf>
    <xf numFmtId="0" fontId="7" fillId="0" borderId="1" xfId="0" applyFont="1" applyBorder="1"/>
    <xf numFmtId="0" fontId="9" fillId="2" borderId="0" xfId="0" applyFont="1" applyFill="1" applyBorder="1" applyAlignment="1">
      <alignment horizontal="left" vertical="center" wrapText="1"/>
    </xf>
    <xf numFmtId="4" fontId="9" fillId="0" borderId="0" xfId="1" applyNumberFormat="1" applyFont="1" applyFill="1" applyBorder="1" applyAlignment="1">
      <alignment horizontal="center" vertical="center" wrapText="1"/>
    </xf>
    <xf numFmtId="0" fontId="20" fillId="0" borderId="1" xfId="1" applyFont="1" applyFill="1" applyBorder="1" applyAlignment="1">
      <alignment vertical="center" wrapText="1"/>
    </xf>
    <xf numFmtId="0" fontId="20" fillId="0" borderId="1" xfId="1" applyFont="1" applyFill="1" applyBorder="1" applyAlignment="1">
      <alignment horizontal="center" vertical="center" wrapText="1"/>
    </xf>
    <xf numFmtId="4" fontId="13" fillId="0" borderId="1" xfId="1" applyNumberFormat="1" applyFont="1" applyFill="1" applyBorder="1" applyAlignment="1">
      <alignment horizontal="center" vertical="center" wrapText="1"/>
    </xf>
    <xf numFmtId="49" fontId="20" fillId="0" borderId="0" xfId="1" applyNumberFormat="1" applyFont="1" applyFill="1" applyBorder="1" applyAlignment="1">
      <alignment vertical="center"/>
    </xf>
    <xf numFmtId="0" fontId="20" fillId="0" borderId="0" xfId="1" applyFont="1" applyFill="1" applyAlignment="1">
      <alignment vertical="center"/>
    </xf>
    <xf numFmtId="0" fontId="12" fillId="0" borderId="0" xfId="0" applyFont="1" applyFill="1" applyBorder="1" applyAlignment="1">
      <alignment horizontal="left" vertical="center"/>
    </xf>
    <xf numFmtId="0" fontId="6" fillId="0" borderId="0" xfId="1" applyFont="1" applyFill="1" applyAlignment="1">
      <alignment horizontal="right" vertical="center"/>
    </xf>
    <xf numFmtId="0" fontId="7" fillId="0" borderId="0" xfId="0" applyFont="1" applyAlignment="1">
      <alignment horizontal="center"/>
    </xf>
    <xf numFmtId="0" fontId="9"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3" applyFont="1" applyFill="1" applyBorder="1" applyAlignment="1">
      <alignment horizontal="center" vertical="center" wrapText="1"/>
    </xf>
    <xf numFmtId="0" fontId="6" fillId="2" borderId="1" xfId="3" applyFont="1" applyFill="1" applyBorder="1" applyAlignment="1">
      <alignment vertical="center"/>
    </xf>
    <xf numFmtId="164" fontId="9" fillId="0" borderId="1" xfId="3" applyNumberFormat="1" applyFont="1" applyFill="1" applyBorder="1" applyAlignment="1">
      <alignment horizontal="center" vertical="center" wrapText="1"/>
    </xf>
    <xf numFmtId="0" fontId="6" fillId="2" borderId="1" xfId="3" applyFont="1" applyFill="1" applyBorder="1" applyAlignment="1">
      <alignment horizontal="center" vertical="center"/>
    </xf>
    <xf numFmtId="0" fontId="22" fillId="0" borderId="1" xfId="3" applyFont="1" applyFill="1" applyBorder="1" applyAlignment="1">
      <alignment horizontal="center" vertical="center" wrapText="1"/>
    </xf>
    <xf numFmtId="3" fontId="9" fillId="0" borderId="1" xfId="1" applyNumberFormat="1" applyFont="1" applyFill="1" applyBorder="1" applyAlignment="1">
      <alignment horizontal="center" vertical="center" wrapText="1"/>
    </xf>
    <xf numFmtId="0" fontId="25" fillId="0" borderId="1" xfId="3" applyFont="1" applyFill="1" applyBorder="1" applyAlignment="1">
      <alignment horizontal="center" vertical="center" wrapText="1"/>
    </xf>
    <xf numFmtId="164" fontId="25" fillId="0" borderId="1" xfId="3" applyNumberFormat="1" applyFont="1" applyFill="1" applyBorder="1" applyAlignment="1">
      <alignment horizontal="center" vertical="center" wrapText="1"/>
    </xf>
    <xf numFmtId="164" fontId="24" fillId="0" borderId="1" xfId="3" applyNumberFormat="1" applyFont="1" applyFill="1" applyBorder="1" applyAlignment="1">
      <alignment horizontal="center" vertical="center" wrapText="1"/>
    </xf>
    <xf numFmtId="0" fontId="9" fillId="2" borderId="1" xfId="3" applyFont="1" applyFill="1" applyBorder="1" applyAlignment="1">
      <alignment horizontal="center" vertical="center"/>
    </xf>
    <xf numFmtId="0" fontId="25" fillId="0" borderId="1" xfId="3" applyFont="1" applyFill="1" applyBorder="1" applyAlignment="1">
      <alignment horizontal="center"/>
    </xf>
    <xf numFmtId="164" fontId="25" fillId="0" borderId="1" xfId="3" applyNumberFormat="1" applyFont="1" applyFill="1" applyBorder="1" applyAlignment="1">
      <alignment horizontal="center" vertical="center"/>
    </xf>
    <xf numFmtId="164" fontId="9" fillId="0"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164" fontId="22" fillId="0" borderId="1" xfId="0" applyNumberFormat="1" applyFont="1" applyFill="1" applyBorder="1" applyAlignment="1">
      <alignment horizontal="center" vertical="center" wrapText="1"/>
    </xf>
    <xf numFmtId="164" fontId="9" fillId="0" borderId="1" xfId="3" applyNumberFormat="1" applyFont="1" applyFill="1" applyBorder="1" applyAlignment="1">
      <alignment horizontal="center" vertical="center"/>
    </xf>
    <xf numFmtId="164" fontId="22" fillId="0" borderId="1" xfId="3" applyNumberFormat="1" applyFont="1" applyFill="1" applyBorder="1" applyAlignment="1">
      <alignment horizontal="center" vertical="center" wrapText="1"/>
    </xf>
    <xf numFmtId="0" fontId="9" fillId="2" borderId="1" xfId="3" applyFont="1" applyFill="1" applyBorder="1" applyAlignment="1">
      <alignment vertical="center"/>
    </xf>
    <xf numFmtId="164" fontId="9" fillId="0" borderId="1" xfId="3" applyNumberFormat="1" applyFont="1" applyFill="1" applyBorder="1" applyAlignment="1">
      <alignment horizontal="center"/>
    </xf>
    <xf numFmtId="0" fontId="6" fillId="0" borderId="1" xfId="3" applyFont="1" applyFill="1" applyBorder="1" applyAlignment="1">
      <alignment horizontal="center" vertical="center" wrapText="1"/>
    </xf>
    <xf numFmtId="165" fontId="9" fillId="0" borderId="1" xfId="3" applyNumberFormat="1" applyFont="1" applyFill="1" applyBorder="1" applyAlignment="1">
      <alignment horizontal="center"/>
    </xf>
    <xf numFmtId="0" fontId="11" fillId="0" borderId="1" xfId="0" applyFont="1" applyBorder="1" applyAlignment="1">
      <alignment horizontal="center" vertical="center" wrapText="1"/>
    </xf>
    <xf numFmtId="164" fontId="9" fillId="0" borderId="1" xfId="0" applyNumberFormat="1" applyFont="1" applyFill="1" applyBorder="1" applyAlignment="1">
      <alignment horizontal="center"/>
    </xf>
    <xf numFmtId="165" fontId="9" fillId="0" borderId="1" xfId="0" applyNumberFormat="1" applyFont="1" applyFill="1" applyBorder="1" applyAlignment="1">
      <alignment horizontal="center"/>
    </xf>
    <xf numFmtId="0" fontId="9" fillId="0" borderId="1" xfId="0" applyFont="1" applyBorder="1" applyAlignment="1">
      <alignment horizontal="center" vertical="center" wrapText="1"/>
    </xf>
    <xf numFmtId="165" fontId="9" fillId="0" borderId="1" xfId="0" applyNumberFormat="1" applyFont="1" applyFill="1" applyBorder="1" applyAlignment="1">
      <alignment horizontal="center" vertical="center"/>
    </xf>
    <xf numFmtId="0" fontId="7" fillId="0" borderId="1" xfId="0" applyFont="1" applyBorder="1" applyAlignment="1">
      <alignment horizontal="center"/>
    </xf>
    <xf numFmtId="0" fontId="9" fillId="0" borderId="1" xfId="0" applyFont="1" applyFill="1" applyBorder="1" applyAlignment="1">
      <alignment wrapText="1"/>
    </xf>
    <xf numFmtId="0" fontId="22" fillId="0" borderId="1" xfId="0" applyFont="1" applyFill="1" applyBorder="1" applyAlignment="1">
      <alignment horizontal="center" vertical="center" wrapText="1"/>
    </xf>
    <xf numFmtId="49" fontId="9" fillId="0" borderId="1" xfId="1" applyNumberFormat="1" applyFont="1" applyFill="1" applyBorder="1" applyAlignment="1">
      <alignment vertical="center" wrapText="1"/>
    </xf>
    <xf numFmtId="0" fontId="9" fillId="0" borderId="1" xfId="3" applyFont="1" applyFill="1" applyBorder="1" applyAlignment="1">
      <alignment wrapText="1"/>
    </xf>
    <xf numFmtId="0" fontId="6" fillId="0" borderId="1" xfId="3" applyFont="1" applyFill="1" applyBorder="1" applyAlignment="1">
      <alignment vertical="center"/>
    </xf>
    <xf numFmtId="49" fontId="9" fillId="0" borderId="0" xfId="3" applyNumberFormat="1" applyFont="1" applyFill="1" applyAlignment="1">
      <alignment vertical="center"/>
    </xf>
    <xf numFmtId="0" fontId="9" fillId="0" borderId="0" xfId="3" applyFont="1" applyFill="1" applyAlignment="1">
      <alignment vertical="center"/>
    </xf>
    <xf numFmtId="0" fontId="6" fillId="2" borderId="0" xfId="3" applyFont="1" applyFill="1" applyAlignment="1">
      <alignment vertical="center"/>
    </xf>
    <xf numFmtId="3" fontId="9" fillId="0" borderId="1" xfId="3" applyNumberFormat="1" applyFont="1" applyFill="1" applyBorder="1" applyAlignment="1">
      <alignment horizontal="center" vertical="center" wrapText="1"/>
    </xf>
    <xf numFmtId="0" fontId="9" fillId="0" borderId="0" xfId="3" applyFont="1" applyFill="1" applyBorder="1" applyAlignment="1">
      <alignment vertical="center"/>
    </xf>
    <xf numFmtId="164" fontId="9" fillId="0" borderId="0" xfId="3" applyNumberFormat="1" applyFont="1" applyFill="1" applyBorder="1" applyAlignment="1">
      <alignment vertical="center"/>
    </xf>
    <xf numFmtId="0" fontId="9" fillId="2" borderId="0" xfId="0" applyFont="1" applyFill="1" applyBorder="1" applyAlignment="1">
      <alignment vertical="center" wrapText="1"/>
    </xf>
    <xf numFmtId="49" fontId="6" fillId="2" borderId="0" xfId="0" applyNumberFormat="1" applyFont="1" applyFill="1" applyAlignment="1">
      <alignment vertical="center"/>
    </xf>
    <xf numFmtId="0" fontId="9" fillId="0" borderId="0" xfId="1" applyFont="1" applyFill="1" applyBorder="1" applyAlignment="1">
      <alignment horizontal="center" vertical="center" wrapText="1"/>
    </xf>
    <xf numFmtId="3" fontId="9" fillId="0" borderId="0" xfId="1" applyNumberFormat="1"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16" fillId="2" borderId="0" xfId="0" applyFont="1" applyFill="1" applyBorder="1" applyAlignment="1">
      <alignment vertical="center"/>
    </xf>
    <xf numFmtId="0" fontId="7" fillId="2" borderId="1" xfId="0" applyFont="1" applyFill="1" applyBorder="1" applyAlignment="1">
      <alignment horizontal="center" vertical="center"/>
    </xf>
    <xf numFmtId="0" fontId="9" fillId="0" borderId="8" xfId="0" applyFont="1" applyFill="1" applyBorder="1" applyAlignment="1">
      <alignment wrapText="1"/>
    </xf>
    <xf numFmtId="3" fontId="6" fillId="2" borderId="1" xfId="0" applyNumberFormat="1" applyFont="1" applyFill="1" applyBorder="1" applyAlignment="1">
      <alignment horizontal="center" vertical="center" wrapText="1"/>
    </xf>
    <xf numFmtId="0" fontId="26" fillId="0" borderId="1" xfId="3" applyFont="1" applyFill="1" applyBorder="1" applyAlignment="1">
      <alignment horizontal="center" vertical="center" wrapText="1"/>
    </xf>
    <xf numFmtId="164" fontId="6" fillId="0" borderId="1" xfId="3" applyNumberFormat="1" applyFont="1" applyFill="1" applyBorder="1" applyAlignment="1">
      <alignment horizontal="center" vertical="center"/>
    </xf>
    <xf numFmtId="164" fontId="26" fillId="0" borderId="1" xfId="3"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3" borderId="1" xfId="0" applyFont="1" applyFill="1" applyBorder="1" applyAlignment="1">
      <alignment wrapText="1"/>
    </xf>
    <xf numFmtId="0" fontId="9" fillId="0" borderId="10" xfId="0" applyFont="1" applyFill="1" applyBorder="1" applyAlignment="1">
      <alignment horizontal="center" vertical="center" wrapText="1"/>
    </xf>
    <xf numFmtId="0" fontId="19" fillId="0" borderId="0" xfId="0" applyFont="1" applyFill="1"/>
    <xf numFmtId="0" fontId="6" fillId="0" borderId="1" xfId="1" applyFont="1" applyFill="1" applyBorder="1" applyAlignment="1">
      <alignment horizontal="center" vertical="center" wrapText="1"/>
    </xf>
    <xf numFmtId="0" fontId="7" fillId="0" borderId="0" xfId="0" applyFont="1" applyFill="1"/>
    <xf numFmtId="0" fontId="9" fillId="0" borderId="0" xfId="0" applyFont="1" applyFill="1"/>
    <xf numFmtId="165" fontId="19" fillId="0" borderId="1" xfId="0" applyNumberFormat="1" applyFont="1" applyFill="1" applyBorder="1" applyAlignment="1">
      <alignment horizontal="center" vertical="center" wrapText="1"/>
    </xf>
    <xf numFmtId="0" fontId="19" fillId="0" borderId="1" xfId="0" applyFont="1" applyFill="1" applyBorder="1"/>
    <xf numFmtId="0" fontId="11" fillId="0" borderId="6" xfId="0" applyFont="1" applyFill="1" applyBorder="1" applyAlignment="1">
      <alignment horizontal="center" vertical="center" wrapText="1"/>
    </xf>
    <xf numFmtId="3" fontId="9" fillId="0" borderId="11" xfId="0" applyNumberFormat="1" applyFont="1" applyFill="1" applyBorder="1" applyAlignment="1">
      <alignment horizontal="center" vertical="center" wrapText="1"/>
    </xf>
    <xf numFmtId="3" fontId="9" fillId="0" borderId="6"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49" fontId="9" fillId="0" borderId="0" xfId="0" applyNumberFormat="1" applyFont="1" applyFill="1" applyAlignment="1">
      <alignment vertical="center"/>
    </xf>
    <xf numFmtId="0" fontId="9" fillId="0" borderId="0" xfId="0" applyFont="1" applyFill="1" applyAlignment="1">
      <alignment vertical="center"/>
    </xf>
    <xf numFmtId="3" fontId="13" fillId="0" borderId="1" xfId="1" applyNumberFormat="1" applyFont="1" applyFill="1" applyBorder="1" applyAlignment="1">
      <alignment horizontal="center" vertical="center" wrapText="1"/>
    </xf>
    <xf numFmtId="165" fontId="17" fillId="0" borderId="1" xfId="0" applyNumberFormat="1"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28" fillId="0" borderId="1" xfId="0" applyFont="1" applyFill="1" applyBorder="1" applyAlignment="1">
      <alignment horizontal="center" vertical="center"/>
    </xf>
    <xf numFmtId="4" fontId="6" fillId="0" borderId="1" xfId="1" applyNumberFormat="1" applyFont="1" applyFill="1" applyBorder="1" applyAlignment="1">
      <alignment horizontal="center" vertical="center" wrapText="1"/>
    </xf>
    <xf numFmtId="4" fontId="20" fillId="0" borderId="1" xfId="1" applyNumberFormat="1" applyFont="1" applyFill="1" applyBorder="1" applyAlignment="1">
      <alignment horizontal="center" vertical="center" wrapText="1"/>
    </xf>
    <xf numFmtId="3" fontId="20"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0" fontId="9" fillId="0" borderId="0" xfId="0" applyFont="1" applyAlignment="1">
      <alignment horizontal="left"/>
    </xf>
    <xf numFmtId="0" fontId="12"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3" applyFont="1" applyFill="1" applyBorder="1" applyAlignment="1">
      <alignment horizontal="center" vertical="center"/>
    </xf>
    <xf numFmtId="0" fontId="6" fillId="0" borderId="1" xfId="5" applyFont="1" applyFill="1" applyBorder="1" applyAlignment="1">
      <alignment wrapText="1"/>
    </xf>
    <xf numFmtId="0" fontId="6" fillId="0" borderId="1" xfId="5" applyFont="1" applyFill="1" applyBorder="1" applyAlignment="1">
      <alignment horizontal="center" vertical="center" wrapText="1"/>
    </xf>
    <xf numFmtId="0" fontId="26" fillId="0" borderId="1" xfId="3" applyFont="1" applyFill="1" applyBorder="1" applyAlignment="1">
      <alignment horizontal="center" wrapText="1"/>
    </xf>
    <xf numFmtId="165" fontId="26" fillId="0" borderId="1" xfId="3" applyNumberFormat="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1" xfId="5" applyFont="1" applyFill="1" applyBorder="1" applyAlignment="1">
      <alignment vertical="center" wrapText="1"/>
    </xf>
    <xf numFmtId="164" fontId="6" fillId="0" borderId="1" xfId="1" applyNumberFormat="1" applyFont="1" applyFill="1" applyBorder="1" applyAlignment="1">
      <alignment horizontal="center" vertical="center" wrapText="1"/>
    </xf>
    <xf numFmtId="0" fontId="6" fillId="0" borderId="1" xfId="5" applyFont="1" applyFill="1" applyBorder="1" applyAlignment="1">
      <alignment vertical="center" wrapText="1"/>
    </xf>
    <xf numFmtId="2" fontId="26" fillId="0" borderId="1" xfId="3" applyNumberFormat="1" applyFont="1" applyFill="1" applyBorder="1" applyAlignment="1">
      <alignment horizontal="center" vertical="center" wrapText="1"/>
    </xf>
    <xf numFmtId="49" fontId="9" fillId="0" borderId="0" xfId="6" applyNumberFormat="1" applyFont="1" applyFill="1" applyAlignment="1">
      <alignment vertical="center"/>
    </xf>
    <xf numFmtId="0" fontId="9" fillId="0" borderId="0" xfId="6" applyFont="1" applyFill="1" applyBorder="1" applyAlignment="1">
      <alignment vertical="center"/>
    </xf>
    <xf numFmtId="0" fontId="9" fillId="0" borderId="0" xfId="6" applyFont="1" applyFill="1" applyAlignment="1">
      <alignment vertical="center"/>
    </xf>
    <xf numFmtId="0" fontId="7" fillId="0" borderId="0" xfId="6" applyFont="1" applyFill="1" applyAlignment="1">
      <alignment horizontal="left"/>
    </xf>
    <xf numFmtId="0" fontId="7" fillId="0" borderId="0" xfId="6" applyFont="1" applyFill="1"/>
    <xf numFmtId="0" fontId="7" fillId="0" borderId="0" xfId="6" applyFont="1" applyFill="1" applyBorder="1"/>
    <xf numFmtId="0" fontId="9" fillId="0" borderId="0" xfId="6" applyFont="1" applyFill="1" applyBorder="1" applyAlignment="1">
      <alignment vertical="center" wrapText="1"/>
    </xf>
    <xf numFmtId="49" fontId="6" fillId="0" borderId="0" xfId="6" applyNumberFormat="1" applyFont="1" applyFill="1" applyAlignment="1">
      <alignment vertical="center"/>
    </xf>
    <xf numFmtId="0" fontId="6" fillId="0" borderId="0" xfId="6" applyFont="1" applyFill="1" applyAlignment="1">
      <alignment vertical="center"/>
    </xf>
    <xf numFmtId="49" fontId="6" fillId="0" borderId="0" xfId="6" applyNumberFormat="1" applyFont="1" applyFill="1" applyBorder="1" applyAlignment="1">
      <alignment vertical="center"/>
    </xf>
    <xf numFmtId="0" fontId="7" fillId="0" borderId="1" xfId="3" applyFont="1" applyFill="1" applyBorder="1" applyAlignment="1">
      <alignment horizontal="center" vertical="center" wrapText="1"/>
    </xf>
    <xf numFmtId="0" fontId="6" fillId="0" borderId="1" xfId="6" applyFont="1" applyFill="1" applyBorder="1" applyAlignment="1">
      <alignment vertical="center" wrapText="1"/>
    </xf>
    <xf numFmtId="0" fontId="6" fillId="0" borderId="1" xfId="6" applyFont="1" applyFill="1" applyBorder="1" applyAlignment="1">
      <alignment horizontal="center" vertical="center" wrapText="1"/>
    </xf>
    <xf numFmtId="3" fontId="9" fillId="0" borderId="1" xfId="6" applyNumberFormat="1" applyFont="1" applyFill="1" applyBorder="1" applyAlignment="1">
      <alignment horizontal="center" vertical="center" wrapText="1"/>
    </xf>
    <xf numFmtId="0" fontId="6" fillId="0" borderId="1" xfId="6" applyFont="1" applyFill="1" applyBorder="1" applyAlignment="1">
      <alignment vertical="center"/>
    </xf>
    <xf numFmtId="4" fontId="9" fillId="0" borderId="1" xfId="6" applyNumberFormat="1" applyFont="1" applyFill="1" applyBorder="1" applyAlignment="1">
      <alignment horizontal="center" vertical="center" wrapText="1"/>
    </xf>
    <xf numFmtId="2" fontId="22" fillId="0" borderId="1" xfId="3" applyNumberFormat="1" applyFont="1" applyFill="1" applyBorder="1" applyAlignment="1">
      <alignment horizontal="center" vertical="center" wrapText="1"/>
    </xf>
    <xf numFmtId="0" fontId="6" fillId="0" borderId="0" xfId="6" applyFont="1" applyFill="1" applyBorder="1" applyAlignment="1">
      <alignment vertical="center"/>
    </xf>
    <xf numFmtId="49" fontId="6" fillId="0" borderId="1" xfId="6" applyNumberFormat="1" applyFont="1" applyFill="1" applyBorder="1" applyAlignment="1">
      <alignment vertical="center" wrapText="1"/>
    </xf>
    <xf numFmtId="0" fontId="9" fillId="0" borderId="1" xfId="6" applyFont="1" applyFill="1" applyBorder="1" applyAlignment="1">
      <alignment horizontal="center" vertical="center" wrapText="1"/>
    </xf>
    <xf numFmtId="164" fontId="9" fillId="0" borderId="1" xfId="6" applyNumberFormat="1" applyFont="1" applyFill="1" applyBorder="1" applyAlignment="1">
      <alignment horizontal="center" vertical="center" wrapText="1"/>
    </xf>
    <xf numFmtId="0" fontId="12" fillId="0" borderId="1" xfId="6" applyFont="1" applyFill="1" applyBorder="1" applyAlignment="1">
      <alignment vertical="center" wrapText="1"/>
    </xf>
    <xf numFmtId="0" fontId="12" fillId="0" borderId="1" xfId="6" applyFont="1" applyFill="1" applyBorder="1" applyAlignment="1">
      <alignment horizontal="center" vertical="center" wrapText="1"/>
    </xf>
    <xf numFmtId="164" fontId="12" fillId="0" borderId="1" xfId="6" applyNumberFormat="1" applyFont="1" applyFill="1" applyBorder="1" applyAlignment="1">
      <alignment horizontal="center" vertical="center" wrapText="1"/>
    </xf>
    <xf numFmtId="164" fontId="6" fillId="0" borderId="0" xfId="6" applyNumberFormat="1" applyFont="1" applyFill="1" applyBorder="1" applyAlignment="1">
      <alignment vertical="center"/>
    </xf>
    <xf numFmtId="0" fontId="12" fillId="0" borderId="0" xfId="6" applyFont="1" applyFill="1" applyBorder="1" applyAlignment="1">
      <alignment vertical="center" wrapText="1"/>
    </xf>
    <xf numFmtId="0" fontId="18" fillId="0" borderId="0" xfId="6" applyFont="1" applyFill="1" applyBorder="1" applyAlignment="1">
      <alignment vertical="center" wrapText="1"/>
    </xf>
    <xf numFmtId="0" fontId="17" fillId="0" borderId="1" xfId="6" applyFont="1" applyFill="1" applyBorder="1" applyAlignment="1">
      <alignment horizontal="center" vertical="center" wrapText="1"/>
    </xf>
    <xf numFmtId="0" fontId="6" fillId="0" borderId="6" xfId="6" applyFont="1" applyFill="1" applyBorder="1" applyAlignment="1">
      <alignment horizontal="left" vertical="center" wrapText="1"/>
    </xf>
    <xf numFmtId="2" fontId="9" fillId="0" borderId="1" xfId="6" applyNumberFormat="1" applyFont="1" applyFill="1" applyBorder="1" applyAlignment="1">
      <alignment horizontal="center" vertical="center" wrapText="1"/>
    </xf>
    <xf numFmtId="0" fontId="6" fillId="0" borderId="0" xfId="6" applyFont="1" applyFill="1" applyBorder="1" applyAlignment="1">
      <alignment vertical="center" wrapText="1"/>
    </xf>
    <xf numFmtId="0" fontId="6" fillId="0" borderId="0" xfId="6" applyFont="1" applyFill="1" applyBorder="1" applyAlignment="1">
      <alignment horizontal="center" vertical="center" wrapText="1"/>
    </xf>
    <xf numFmtId="3" fontId="6" fillId="0" borderId="0" xfId="6" applyNumberFormat="1" applyFont="1" applyFill="1" applyBorder="1" applyAlignment="1">
      <alignment horizontal="center" vertical="center" wrapText="1"/>
    </xf>
    <xf numFmtId="0" fontId="6" fillId="0" borderId="0" xfId="6" applyFont="1" applyFill="1" applyAlignment="1">
      <alignment vertical="center" wrapText="1"/>
    </xf>
    <xf numFmtId="164" fontId="6" fillId="0" borderId="0" xfId="6" applyNumberFormat="1" applyFont="1" applyFill="1" applyAlignment="1">
      <alignment vertical="center"/>
    </xf>
    <xf numFmtId="49" fontId="9" fillId="0" borderId="8" xfId="6" applyNumberFormat="1" applyFont="1" applyFill="1" applyBorder="1" applyAlignment="1">
      <alignment vertical="center" wrapText="1"/>
    </xf>
    <xf numFmtId="0" fontId="13" fillId="0" borderId="0" xfId="1" applyFont="1" applyFill="1" applyBorder="1" applyAlignment="1">
      <alignment horizontal="left" vertical="center" wrapText="1"/>
    </xf>
    <xf numFmtId="0" fontId="12" fillId="0" borderId="1"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9" fillId="0" borderId="6" xfId="1" applyFont="1" applyFill="1" applyBorder="1" applyAlignment="1">
      <alignment horizontal="center" vertical="center" wrapText="1"/>
    </xf>
    <xf numFmtId="0" fontId="7" fillId="0" borderId="0" xfId="1" applyFont="1" applyFill="1" applyAlignment="1">
      <alignment horizontal="center"/>
    </xf>
    <xf numFmtId="0" fontId="9" fillId="0" borderId="7"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9" fillId="0" borderId="4"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7" fillId="0" borderId="0" xfId="1" applyFont="1" applyFill="1" applyAlignment="1">
      <alignment horizontal="left" wrapText="1"/>
    </xf>
    <xf numFmtId="0" fontId="12" fillId="0" borderId="0" xfId="1" applyFont="1" applyFill="1" applyBorder="1" applyAlignment="1">
      <alignment horizontal="left" vertical="center" wrapText="1"/>
    </xf>
    <xf numFmtId="0" fontId="9" fillId="0" borderId="0" xfId="1" applyFont="1" applyFill="1" applyAlignment="1">
      <alignment horizontal="left" vertical="center" wrapText="1"/>
    </xf>
    <xf numFmtId="0" fontId="12" fillId="0" borderId="4" xfId="1" applyFont="1" applyFill="1" applyBorder="1" applyAlignment="1">
      <alignment horizontal="left" vertical="center" wrapText="1"/>
    </xf>
    <xf numFmtId="0" fontId="11" fillId="0" borderId="0" xfId="1" applyFont="1" applyFill="1" applyAlignment="1">
      <alignment horizontal="center"/>
    </xf>
    <xf numFmtId="0" fontId="8" fillId="0" borderId="0" xfId="1" applyFont="1" applyFill="1" applyAlignment="1">
      <alignment horizontal="center"/>
    </xf>
    <xf numFmtId="0" fontId="12" fillId="0" borderId="0" xfId="1" applyFont="1" applyFill="1" applyAlignment="1">
      <alignment horizontal="left" vertical="center" wrapText="1"/>
    </xf>
    <xf numFmtId="0" fontId="9" fillId="0" borderId="0" xfId="1" applyFont="1" applyFill="1" applyAlignment="1">
      <alignment horizontal="left" wrapText="1"/>
    </xf>
    <xf numFmtId="44" fontId="8" fillId="0" borderId="0" xfId="2" applyFont="1" applyFill="1" applyAlignment="1">
      <alignment horizontal="center"/>
    </xf>
    <xf numFmtId="0" fontId="9" fillId="0" borderId="0" xfId="1" applyFont="1" applyFill="1" applyBorder="1" applyAlignment="1">
      <alignment horizontal="left" vertical="center" wrapText="1"/>
    </xf>
    <xf numFmtId="0" fontId="12" fillId="0" borderId="0" xfId="1" applyFont="1" applyFill="1" applyBorder="1" applyAlignment="1">
      <alignment horizontal="left" vertical="top" wrapText="1"/>
    </xf>
    <xf numFmtId="0" fontId="6" fillId="0" borderId="1"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4" xfId="1" applyFont="1" applyFill="1" applyBorder="1" applyAlignment="1">
      <alignment horizontal="left" vertical="center" wrapText="1"/>
    </xf>
    <xf numFmtId="0" fontId="6" fillId="0" borderId="2"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7" fillId="0" borderId="0" xfId="3" applyFont="1" applyAlignment="1">
      <alignment horizontal="left" vertical="center" wrapText="1"/>
    </xf>
    <xf numFmtId="0" fontId="6" fillId="0" borderId="0" xfId="1" applyFont="1" applyFill="1" applyAlignment="1">
      <alignment horizontal="right" vertical="center"/>
    </xf>
    <xf numFmtId="0" fontId="7" fillId="0" borderId="0" xfId="0" applyFont="1" applyFill="1" applyAlignment="1">
      <alignment horizontal="center"/>
    </xf>
    <xf numFmtId="0" fontId="7" fillId="0" borderId="0" xfId="1" applyFont="1" applyFill="1" applyAlignment="1">
      <alignment horizontal="left" vertical="center" wrapText="1"/>
    </xf>
    <xf numFmtId="0" fontId="27" fillId="0" borderId="0" xfId="1" applyFont="1" applyFill="1" applyAlignment="1">
      <alignment horizontal="left" vertical="center" wrapText="1"/>
    </xf>
    <xf numFmtId="0" fontId="9" fillId="0" borderId="1" xfId="6" applyFont="1" applyFill="1" applyBorder="1" applyAlignment="1">
      <alignment horizontal="center" vertical="center" wrapText="1"/>
    </xf>
    <xf numFmtId="0" fontId="9" fillId="0" borderId="2" xfId="6" applyFont="1" applyFill="1" applyBorder="1" applyAlignment="1">
      <alignment horizontal="center" vertical="center" wrapText="1"/>
    </xf>
    <xf numFmtId="0" fontId="9" fillId="0" borderId="6" xfId="6" applyFont="1" applyFill="1" applyBorder="1" applyAlignment="1">
      <alignment horizontal="center" vertical="center" wrapText="1"/>
    </xf>
    <xf numFmtId="0" fontId="9" fillId="0" borderId="7" xfId="6" applyFont="1" applyFill="1" applyBorder="1" applyAlignment="1">
      <alignment horizontal="center" vertical="center" wrapText="1"/>
    </xf>
    <xf numFmtId="0" fontId="9" fillId="0" borderId="4" xfId="6" applyFont="1" applyFill="1" applyBorder="1" applyAlignment="1">
      <alignment horizontal="left" vertical="center" wrapText="1"/>
    </xf>
    <xf numFmtId="0" fontId="12" fillId="0" borderId="0" xfId="6" applyFont="1" applyFill="1" applyBorder="1" applyAlignment="1">
      <alignment horizontal="left" vertical="center" wrapText="1"/>
    </xf>
    <xf numFmtId="0" fontId="9" fillId="0" borderId="0" xfId="6" applyFont="1" applyFill="1" applyBorder="1" applyAlignment="1">
      <alignment horizontal="left" vertical="center" wrapText="1"/>
    </xf>
    <xf numFmtId="0" fontId="6" fillId="0" borderId="2" xfId="6" applyFont="1" applyFill="1" applyBorder="1" applyAlignment="1">
      <alignment horizontal="center" vertical="center" wrapText="1"/>
    </xf>
    <xf numFmtId="0" fontId="6" fillId="0" borderId="6" xfId="6" applyFont="1" applyFill="1" applyBorder="1" applyAlignment="1">
      <alignment horizontal="center" vertical="center" wrapText="1"/>
    </xf>
    <xf numFmtId="0" fontId="7" fillId="0" borderId="1" xfId="3" applyFont="1" applyFill="1" applyBorder="1" applyAlignment="1">
      <alignment horizontal="center" vertical="center" wrapText="1"/>
    </xf>
    <xf numFmtId="0" fontId="9" fillId="0" borderId="0" xfId="3" applyFont="1" applyFill="1" applyBorder="1" applyAlignment="1">
      <alignment horizontal="left" vertical="center" wrapText="1"/>
    </xf>
    <xf numFmtId="0" fontId="7" fillId="0" borderId="0" xfId="3" applyFont="1" applyFill="1" applyAlignment="1">
      <alignment horizontal="left" vertical="center" wrapText="1"/>
    </xf>
    <xf numFmtId="0" fontId="9" fillId="0" borderId="12" xfId="6" applyFont="1" applyFill="1" applyBorder="1" applyAlignment="1">
      <alignment horizontal="left" vertical="center" wrapText="1"/>
    </xf>
    <xf numFmtId="0" fontId="6" fillId="0" borderId="1" xfId="6" applyFont="1" applyFill="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0" fontId="12" fillId="0" borderId="4" xfId="1" applyFont="1" applyFill="1" applyBorder="1" applyAlignment="1">
      <alignment horizontal="left" vertical="top"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2" xfId="1" applyFont="1" applyFill="1" applyBorder="1" applyAlignment="1">
      <alignment horizontal="left" vertical="center" wrapText="1"/>
    </xf>
    <xf numFmtId="0" fontId="17" fillId="0" borderId="0" xfId="1"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1" xfId="0" applyFont="1" applyFill="1" applyBorder="1" applyAlignment="1">
      <alignment horizontal="left" vertical="center" wrapText="1"/>
    </xf>
    <xf numFmtId="0" fontId="22" fillId="0" borderId="0" xfId="0" applyFont="1" applyFill="1" applyAlignment="1">
      <alignment horizontal="left" vertical="center" wrapText="1"/>
    </xf>
    <xf numFmtId="0" fontId="21" fillId="0" borderId="0" xfId="0" applyFont="1" applyFill="1" applyAlignment="1">
      <alignment horizontal="left" vertical="center" wrapText="1"/>
    </xf>
    <xf numFmtId="0" fontId="12" fillId="2" borderId="12" xfId="0" applyFont="1" applyFill="1" applyBorder="1" applyAlignment="1">
      <alignment horizontal="left" vertical="center" wrapText="1"/>
    </xf>
  </cellXfs>
  <cellStyles count="7">
    <cellStyle name="Денежный 2" xfId="2"/>
    <cellStyle name="Обычный" xfId="0" builtinId="0"/>
    <cellStyle name="Обычный 2 2" xfId="3"/>
    <cellStyle name="Обычный 3" xfId="1"/>
    <cellStyle name="Обычный 3 3" xfId="6"/>
    <cellStyle name="Обычный 3 3 2" xfId="5"/>
    <cellStyle name="Обычный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M80"/>
  <sheetViews>
    <sheetView tabSelected="1" topLeftCell="A64" zoomScale="60" zoomScaleNormal="60" zoomScaleSheetLayoutView="100" workbookViewId="0">
      <selection activeCell="E77" sqref="E7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4"/>
      <c r="E5" s="4"/>
      <c r="F5" s="4"/>
      <c r="G5" s="4"/>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52.65" customHeight="1" x14ac:dyDescent="0.3">
      <c r="A25" s="234" t="s">
        <v>35</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81"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32.25" customHeight="1" x14ac:dyDescent="0.3">
      <c r="A33" s="226" t="s">
        <v>139</v>
      </c>
      <c r="B33" s="226"/>
      <c r="C33" s="226"/>
      <c r="D33" s="226"/>
      <c r="E33" s="226"/>
      <c r="F33" s="226"/>
      <c r="G33" s="226"/>
      <c r="H33" s="12"/>
      <c r="I33" s="19"/>
      <c r="J33" s="20"/>
      <c r="K33" s="20"/>
      <c r="L33" s="20"/>
    </row>
    <row r="34" spans="1:13" s="18" customFormat="1" ht="47.4" customHeight="1" x14ac:dyDescent="0.3">
      <c r="A34" s="227" t="s">
        <v>238</v>
      </c>
      <c r="B34" s="227"/>
      <c r="C34" s="227"/>
      <c r="D34" s="227"/>
      <c r="E34" s="227"/>
      <c r="F34" s="227"/>
      <c r="G34" s="227"/>
    </row>
    <row r="35" spans="1:13" ht="146.25" customHeight="1" x14ac:dyDescent="0.3">
      <c r="A35" s="228" t="s">
        <v>136</v>
      </c>
      <c r="B35" s="228"/>
      <c r="C35" s="228"/>
      <c r="D35" s="228"/>
      <c r="E35" s="228"/>
      <c r="F35" s="228"/>
      <c r="G35" s="228"/>
      <c r="H35" s="12"/>
    </row>
    <row r="36" spans="1:13" ht="15.6" x14ac:dyDescent="0.3">
      <c r="A36" s="216"/>
      <c r="B36" s="216"/>
      <c r="C36" s="216"/>
      <c r="D36" s="216"/>
      <c r="E36" s="216"/>
      <c r="F36" s="216"/>
      <c r="G36" s="216"/>
      <c r="H36" s="21"/>
    </row>
    <row r="37" spans="1:13" ht="18.75" customHeight="1" x14ac:dyDescent="0.3">
      <c r="A37" s="217" t="s">
        <v>10</v>
      </c>
      <c r="B37" s="217"/>
      <c r="C37" s="217"/>
      <c r="D37" s="217"/>
      <c r="E37" s="217"/>
      <c r="F37" s="217"/>
      <c r="G37" s="217"/>
      <c r="H37" s="3"/>
      <c r="I37" s="2"/>
    </row>
    <row r="38" spans="1:13" ht="35.4" customHeight="1" x14ac:dyDescent="0.3">
      <c r="A38" s="218" t="s">
        <v>11</v>
      </c>
      <c r="B38" s="218" t="s">
        <v>12</v>
      </c>
      <c r="C38" s="22" t="s">
        <v>13</v>
      </c>
      <c r="D38" s="22" t="s">
        <v>14</v>
      </c>
      <c r="E38" s="222" t="s">
        <v>15</v>
      </c>
      <c r="F38" s="223"/>
      <c r="G38" s="224"/>
      <c r="H38" s="3"/>
      <c r="I38" s="2"/>
    </row>
    <row r="39" spans="1:13" ht="21.6" customHeight="1" x14ac:dyDescent="0.3">
      <c r="A39" s="219"/>
      <c r="B39" s="221"/>
      <c r="C39" s="23" t="s">
        <v>16</v>
      </c>
      <c r="D39" s="23" t="s">
        <v>17</v>
      </c>
      <c r="E39" s="23" t="s">
        <v>18</v>
      </c>
      <c r="F39" s="23" t="s">
        <v>19</v>
      </c>
      <c r="G39" s="23" t="s">
        <v>36</v>
      </c>
      <c r="H39" s="3"/>
      <c r="I39" s="2"/>
    </row>
    <row r="40" spans="1:13" ht="33" customHeight="1" x14ac:dyDescent="0.3">
      <c r="A40" s="24" t="s">
        <v>20</v>
      </c>
      <c r="B40" s="22" t="s">
        <v>21</v>
      </c>
      <c r="C40" s="86">
        <v>1684</v>
      </c>
      <c r="D40" s="86">
        <v>8250</v>
      </c>
      <c r="E40" s="86">
        <v>45954</v>
      </c>
      <c r="F40" s="86"/>
      <c r="G40" s="87"/>
      <c r="H40" s="3"/>
      <c r="I40" s="2"/>
    </row>
    <row r="41" spans="1:13" ht="21.75" customHeight="1" x14ac:dyDescent="0.3">
      <c r="A41" s="24" t="s">
        <v>22</v>
      </c>
      <c r="B41" s="22" t="s">
        <v>21</v>
      </c>
      <c r="C41" s="88">
        <v>37517</v>
      </c>
      <c r="D41" s="88">
        <v>67517</v>
      </c>
      <c r="E41" s="86">
        <v>116965</v>
      </c>
      <c r="F41" s="86">
        <v>126572</v>
      </c>
      <c r="G41" s="89">
        <v>143893</v>
      </c>
      <c r="H41" s="3"/>
      <c r="I41" s="2"/>
    </row>
    <row r="42" spans="1:13" ht="55.5" customHeight="1" x14ac:dyDescent="0.3">
      <c r="A42" s="26" t="s">
        <v>23</v>
      </c>
      <c r="B42" s="27" t="s">
        <v>21</v>
      </c>
      <c r="C42" s="28">
        <f>C40+C41</f>
        <v>39201</v>
      </c>
      <c r="D42" s="28">
        <f>D40+D41</f>
        <v>75767</v>
      </c>
      <c r="E42" s="28">
        <f>E40+E41</f>
        <v>162919</v>
      </c>
      <c r="F42" s="28">
        <f>F40+F41</f>
        <v>126572</v>
      </c>
      <c r="G42" s="28">
        <f>G40+G41</f>
        <v>143893</v>
      </c>
      <c r="H42" s="29"/>
      <c r="I42" s="14"/>
      <c r="J42" s="14"/>
      <c r="K42" s="14"/>
      <c r="L42" s="14"/>
    </row>
    <row r="43" spans="1:13" s="9" customFormat="1" ht="27" customHeight="1" x14ac:dyDescent="0.3">
      <c r="A43" s="234" t="s">
        <v>24</v>
      </c>
      <c r="B43" s="234"/>
      <c r="C43" s="234"/>
      <c r="D43" s="234"/>
      <c r="E43" s="234"/>
      <c r="F43" s="234"/>
      <c r="G43" s="234"/>
      <c r="H43" s="234"/>
      <c r="I43" s="8"/>
      <c r="J43" s="13"/>
      <c r="K43" s="13"/>
      <c r="L43" s="13"/>
      <c r="M43" s="13"/>
    </row>
    <row r="44" spans="1:13" s="18" customFormat="1" ht="17.25" customHeight="1" x14ac:dyDescent="0.3">
      <c r="A44" s="5" t="s">
        <v>25</v>
      </c>
    </row>
    <row r="45" spans="1:13" s="18" customFormat="1" ht="23.4" customHeight="1" x14ac:dyDescent="0.3">
      <c r="A45" s="225" t="s">
        <v>133</v>
      </c>
      <c r="B45" s="225"/>
      <c r="C45" s="225"/>
      <c r="D45" s="225"/>
      <c r="E45" s="225"/>
      <c r="F45" s="225"/>
      <c r="G45" s="225"/>
    </row>
    <row r="46" spans="1:13" s="18" customFormat="1" ht="22.95" customHeight="1" x14ac:dyDescent="0.3">
      <c r="A46" s="5" t="s">
        <v>135</v>
      </c>
      <c r="B46" s="30"/>
      <c r="C46" s="30"/>
      <c r="D46" s="30"/>
      <c r="E46" s="30"/>
      <c r="F46" s="30"/>
      <c r="G46" s="30"/>
    </row>
    <row r="47" spans="1:13" ht="113.25" customHeight="1" x14ac:dyDescent="0.3">
      <c r="A47" s="235" t="s">
        <v>146</v>
      </c>
      <c r="B47" s="235"/>
      <c r="C47" s="235"/>
      <c r="D47" s="235"/>
      <c r="E47" s="235"/>
      <c r="F47" s="235"/>
      <c r="G47" s="235"/>
      <c r="H47" s="12"/>
    </row>
    <row r="48" spans="1:13" ht="40.5" customHeight="1" x14ac:dyDescent="0.3">
      <c r="A48" s="236" t="s">
        <v>26</v>
      </c>
      <c r="B48" s="237" t="s">
        <v>12</v>
      </c>
      <c r="C48" s="31" t="s">
        <v>13</v>
      </c>
      <c r="D48" s="31" t="s">
        <v>14</v>
      </c>
      <c r="E48" s="237" t="s">
        <v>15</v>
      </c>
      <c r="F48" s="237"/>
      <c r="G48" s="237"/>
      <c r="H48" s="32"/>
      <c r="I48" s="2"/>
    </row>
    <row r="49" spans="1:13" ht="17.399999999999999" customHeight="1" x14ac:dyDescent="0.3">
      <c r="A49" s="236"/>
      <c r="B49" s="237"/>
      <c r="C49" s="22" t="s">
        <v>16</v>
      </c>
      <c r="D49" s="22" t="s">
        <v>17</v>
      </c>
      <c r="E49" s="22" t="s">
        <v>18</v>
      </c>
      <c r="F49" s="22" t="s">
        <v>19</v>
      </c>
      <c r="G49" s="22" t="s">
        <v>36</v>
      </c>
      <c r="H49" s="32"/>
      <c r="I49" s="2"/>
    </row>
    <row r="50" spans="1:13" ht="31.5" customHeight="1" x14ac:dyDescent="0.3">
      <c r="A50" s="33" t="s">
        <v>82</v>
      </c>
      <c r="B50" s="34" t="s">
        <v>42</v>
      </c>
      <c r="C50" s="90">
        <v>15</v>
      </c>
      <c r="D50" s="90"/>
      <c r="E50" s="86">
        <v>15</v>
      </c>
      <c r="F50" s="90"/>
      <c r="G50" s="90"/>
      <c r="H50" s="32"/>
      <c r="I50" s="2"/>
    </row>
    <row r="51" spans="1:13" ht="31.5" customHeight="1" x14ac:dyDescent="0.3">
      <c r="A51" s="33" t="s">
        <v>37</v>
      </c>
      <c r="B51" s="81" t="s">
        <v>42</v>
      </c>
      <c r="C51" s="35"/>
      <c r="D51" s="35"/>
      <c r="E51" s="91">
        <v>4185</v>
      </c>
      <c r="F51" s="35"/>
      <c r="G51" s="35"/>
      <c r="H51" s="32"/>
      <c r="I51" s="2"/>
    </row>
    <row r="52" spans="1:13" ht="31.5" customHeight="1" x14ac:dyDescent="0.3">
      <c r="A52" s="33" t="s">
        <v>38</v>
      </c>
      <c r="B52" s="81" t="s">
        <v>42</v>
      </c>
      <c r="C52" s="90">
        <v>350</v>
      </c>
      <c r="D52" s="90"/>
      <c r="E52" s="90">
        <v>410</v>
      </c>
      <c r="F52" s="90"/>
      <c r="G52" s="90"/>
      <c r="H52" s="32"/>
      <c r="I52" s="2"/>
    </row>
    <row r="53" spans="1:13" ht="31.5" customHeight="1" x14ac:dyDescent="0.3">
      <c r="A53" s="33" t="s">
        <v>39</v>
      </c>
      <c r="B53" s="81" t="s">
        <v>42</v>
      </c>
      <c r="C53" s="35"/>
      <c r="D53" s="35"/>
      <c r="E53" s="91">
        <v>2000</v>
      </c>
      <c r="F53" s="91"/>
      <c r="G53" s="91"/>
      <c r="H53" s="32"/>
      <c r="I53" s="2"/>
    </row>
    <row r="54" spans="1:13" ht="31.5" customHeight="1" x14ac:dyDescent="0.3">
      <c r="A54" s="33" t="s">
        <v>40</v>
      </c>
      <c r="B54" s="81" t="s">
        <v>42</v>
      </c>
      <c r="C54" s="35"/>
      <c r="D54" s="35"/>
      <c r="E54" s="91">
        <v>250</v>
      </c>
      <c r="F54" s="91"/>
      <c r="G54" s="91"/>
      <c r="H54" s="32"/>
      <c r="I54" s="2"/>
    </row>
    <row r="55" spans="1:13" ht="31.5" customHeight="1" x14ac:dyDescent="0.3">
      <c r="A55" s="33" t="s">
        <v>41</v>
      </c>
      <c r="B55" s="81" t="s">
        <v>42</v>
      </c>
      <c r="C55" s="35"/>
      <c r="D55" s="35"/>
      <c r="E55" s="35"/>
      <c r="F55" s="35"/>
      <c r="G55" s="35"/>
      <c r="H55" s="32"/>
      <c r="I55" s="2"/>
    </row>
    <row r="56" spans="1:13" ht="12" customHeight="1" x14ac:dyDescent="0.3">
      <c r="A56" s="36"/>
      <c r="B56" s="37"/>
      <c r="C56" s="38"/>
      <c r="D56" s="38"/>
      <c r="E56" s="38"/>
      <c r="F56" s="38"/>
      <c r="G56" s="38"/>
      <c r="H56" s="32"/>
      <c r="I56" s="2"/>
    </row>
    <row r="57" spans="1:13" ht="35.25" customHeight="1" x14ac:dyDescent="0.3">
      <c r="A57" s="237" t="s">
        <v>27</v>
      </c>
      <c r="B57" s="237" t="s">
        <v>12</v>
      </c>
      <c r="C57" s="31" t="s">
        <v>13</v>
      </c>
      <c r="D57" s="31" t="s">
        <v>14</v>
      </c>
      <c r="E57" s="237" t="s">
        <v>15</v>
      </c>
      <c r="F57" s="237"/>
      <c r="G57" s="237"/>
      <c r="H57" s="32"/>
      <c r="I57" s="14"/>
      <c r="J57" s="14"/>
      <c r="K57" s="14"/>
      <c r="L57" s="14"/>
    </row>
    <row r="58" spans="1:13" ht="25.5" customHeight="1" x14ac:dyDescent="0.3">
      <c r="A58" s="237"/>
      <c r="B58" s="237"/>
      <c r="C58" s="22" t="s">
        <v>16</v>
      </c>
      <c r="D58" s="22" t="s">
        <v>17</v>
      </c>
      <c r="E58" s="22" t="s">
        <v>18</v>
      </c>
      <c r="F58" s="22" t="s">
        <v>19</v>
      </c>
      <c r="G58" s="22" t="s">
        <v>36</v>
      </c>
      <c r="H58" s="3"/>
      <c r="I58" s="14"/>
      <c r="J58" s="14"/>
      <c r="K58" s="14"/>
      <c r="L58" s="14"/>
    </row>
    <row r="59" spans="1:13" ht="31.2" customHeight="1" x14ac:dyDescent="0.3">
      <c r="A59" s="39" t="s">
        <v>20</v>
      </c>
      <c r="B59" s="22" t="s">
        <v>21</v>
      </c>
      <c r="C59" s="86">
        <v>1684</v>
      </c>
      <c r="D59" s="86">
        <v>8250</v>
      </c>
      <c r="E59" s="86">
        <v>45954</v>
      </c>
      <c r="F59" s="86"/>
      <c r="G59" s="87"/>
      <c r="H59" s="3"/>
      <c r="I59" s="14"/>
      <c r="J59" s="14"/>
      <c r="K59" s="14"/>
      <c r="L59" s="14"/>
    </row>
    <row r="60" spans="1:13" ht="32.25" customHeight="1" x14ac:dyDescent="0.3">
      <c r="A60" s="26" t="s">
        <v>28</v>
      </c>
      <c r="B60" s="27" t="s">
        <v>21</v>
      </c>
      <c r="C60" s="28">
        <f>SUM(C59)</f>
        <v>1684</v>
      </c>
      <c r="D60" s="28">
        <f>SUM(D59)</f>
        <v>8250</v>
      </c>
      <c r="E60" s="28">
        <f>SUM(E59)</f>
        <v>45954</v>
      </c>
      <c r="F60" s="28">
        <f>SUM(F59)</f>
        <v>0</v>
      </c>
      <c r="G60" s="28">
        <f>SUM(G59)</f>
        <v>0</v>
      </c>
      <c r="H60" s="3"/>
      <c r="I60" s="14"/>
      <c r="J60" s="40"/>
      <c r="K60" s="40"/>
      <c r="L60" s="40"/>
    </row>
    <row r="61" spans="1:13" s="9" customFormat="1" ht="25.2" customHeight="1" x14ac:dyDescent="0.3">
      <c r="A61" s="238" t="s">
        <v>29</v>
      </c>
      <c r="B61" s="238"/>
      <c r="C61" s="238"/>
      <c r="D61" s="238"/>
      <c r="E61" s="238"/>
      <c r="F61" s="238"/>
      <c r="G61" s="238"/>
      <c r="H61" s="12"/>
      <c r="I61" s="8"/>
      <c r="J61" s="13"/>
      <c r="K61" s="13"/>
      <c r="L61" s="13"/>
      <c r="M61" s="13"/>
    </row>
    <row r="62" spans="1:13" s="9" customFormat="1" ht="16.649999999999999" customHeight="1" x14ac:dyDescent="0.3">
      <c r="A62" s="15" t="s">
        <v>30</v>
      </c>
      <c r="B62" s="15"/>
      <c r="C62" s="15"/>
      <c r="D62" s="15"/>
      <c r="E62" s="15"/>
      <c r="F62" s="15"/>
      <c r="G62" s="15"/>
      <c r="H62" s="15"/>
      <c r="I62" s="8"/>
    </row>
    <row r="63" spans="1:13" s="18" customFormat="1" ht="25.2" customHeight="1" x14ac:dyDescent="0.3">
      <c r="A63" s="241" t="s">
        <v>248</v>
      </c>
      <c r="B63" s="241"/>
      <c r="C63" s="241"/>
      <c r="D63" s="241"/>
      <c r="E63" s="241"/>
      <c r="F63" s="241"/>
      <c r="G63" s="241"/>
      <c r="H63" s="241"/>
      <c r="I63" s="241"/>
      <c r="J63" s="241"/>
      <c r="K63" s="241"/>
    </row>
    <row r="64" spans="1:13" s="18" customFormat="1" ht="17.25" customHeight="1" x14ac:dyDescent="0.3">
      <c r="A64" s="5" t="s">
        <v>135</v>
      </c>
      <c r="B64" s="30"/>
      <c r="C64" s="30"/>
      <c r="D64" s="30"/>
      <c r="E64" s="30"/>
      <c r="F64" s="30"/>
      <c r="G64" s="30"/>
    </row>
    <row r="65" spans="1:12" ht="113.25" customHeight="1" x14ac:dyDescent="0.3">
      <c r="A65" s="235" t="s">
        <v>146</v>
      </c>
      <c r="B65" s="235"/>
      <c r="C65" s="235"/>
      <c r="D65" s="235"/>
      <c r="E65" s="235"/>
      <c r="F65" s="235"/>
      <c r="G65" s="235"/>
      <c r="H65" s="12"/>
    </row>
    <row r="66" spans="1:12" ht="30.75" customHeight="1" x14ac:dyDescent="0.3">
      <c r="A66" s="239" t="s">
        <v>26</v>
      </c>
      <c r="B66" s="237" t="s">
        <v>12</v>
      </c>
      <c r="C66" s="31" t="s">
        <v>13</v>
      </c>
      <c r="D66" s="31" t="s">
        <v>14</v>
      </c>
      <c r="E66" s="237" t="s">
        <v>15</v>
      </c>
      <c r="F66" s="237"/>
      <c r="G66" s="237"/>
      <c r="H66" s="32"/>
      <c r="I66" s="2"/>
    </row>
    <row r="67" spans="1:12" ht="38.25" customHeight="1" x14ac:dyDescent="0.3">
      <c r="A67" s="240"/>
      <c r="B67" s="237"/>
      <c r="C67" s="22" t="s">
        <v>16</v>
      </c>
      <c r="D67" s="22" t="s">
        <v>17</v>
      </c>
      <c r="E67" s="22" t="s">
        <v>18</v>
      </c>
      <c r="F67" s="22" t="s">
        <v>19</v>
      </c>
      <c r="G67" s="22" t="s">
        <v>36</v>
      </c>
      <c r="H67" s="32"/>
      <c r="I67" s="2"/>
    </row>
    <row r="68" spans="1:12" ht="31.5" customHeight="1" x14ac:dyDescent="0.3">
      <c r="A68" s="33" t="s">
        <v>82</v>
      </c>
      <c r="B68" s="81" t="s">
        <v>42</v>
      </c>
      <c r="C68" s="90"/>
      <c r="D68" s="90">
        <v>30</v>
      </c>
      <c r="E68" s="86">
        <f>15+30</f>
        <v>45</v>
      </c>
      <c r="F68" s="90">
        <v>30</v>
      </c>
      <c r="G68" s="90">
        <v>30</v>
      </c>
      <c r="H68" s="32"/>
      <c r="I68" s="2"/>
    </row>
    <row r="69" spans="1:12" ht="31.5" customHeight="1" x14ac:dyDescent="0.3">
      <c r="A69" s="33" t="s">
        <v>37</v>
      </c>
      <c r="B69" s="81" t="s">
        <v>42</v>
      </c>
      <c r="C69" s="35"/>
      <c r="D69" s="91">
        <v>5621</v>
      </c>
      <c r="E69" s="91">
        <v>4185</v>
      </c>
      <c r="F69" s="35"/>
      <c r="G69" s="35"/>
      <c r="H69" s="32"/>
      <c r="I69" s="2"/>
    </row>
    <row r="70" spans="1:12" ht="31.5" customHeight="1" x14ac:dyDescent="0.3">
      <c r="A70" s="33" t="s">
        <v>38</v>
      </c>
      <c r="B70" s="81" t="s">
        <v>42</v>
      </c>
      <c r="C70" s="90"/>
      <c r="D70" s="90">
        <v>519</v>
      </c>
      <c r="E70" s="90">
        <f>410+360</f>
        <v>770</v>
      </c>
      <c r="F70" s="90">
        <f>615</f>
        <v>615</v>
      </c>
      <c r="G70" s="90">
        <f>615</f>
        <v>615</v>
      </c>
      <c r="H70" s="32"/>
      <c r="I70" s="2"/>
    </row>
    <row r="71" spans="1:12" ht="31.5" customHeight="1" x14ac:dyDescent="0.3">
      <c r="A71" s="33" t="s">
        <v>236</v>
      </c>
      <c r="B71" s="81" t="s">
        <v>42</v>
      </c>
      <c r="C71" s="35"/>
      <c r="D71" s="91">
        <v>2040</v>
      </c>
      <c r="E71" s="91">
        <v>2000</v>
      </c>
      <c r="F71" s="91"/>
      <c r="G71" s="91"/>
      <c r="H71" s="32"/>
      <c r="I71" s="2"/>
    </row>
    <row r="72" spans="1:12" ht="31.5" customHeight="1" x14ac:dyDescent="0.3">
      <c r="A72" s="33" t="s">
        <v>237</v>
      </c>
      <c r="B72" s="81" t="s">
        <v>42</v>
      </c>
      <c r="C72" s="35"/>
      <c r="D72" s="91">
        <v>271</v>
      </c>
      <c r="E72" s="91">
        <v>250</v>
      </c>
      <c r="F72" s="91">
        <v>208</v>
      </c>
      <c r="G72" s="91">
        <v>208</v>
      </c>
      <c r="H72" s="32"/>
      <c r="I72" s="2"/>
    </row>
    <row r="73" spans="1:12" ht="31.5" customHeight="1" x14ac:dyDescent="0.3">
      <c r="A73" s="33" t="s">
        <v>41</v>
      </c>
      <c r="B73" s="81" t="s">
        <v>42</v>
      </c>
      <c r="C73" s="35"/>
      <c r="D73" s="35"/>
      <c r="E73" s="35"/>
      <c r="F73" s="35"/>
      <c r="G73" s="35"/>
      <c r="H73" s="32"/>
      <c r="I73" s="2"/>
    </row>
    <row r="74" spans="1:12" ht="19.5" customHeight="1" x14ac:dyDescent="0.3">
      <c r="A74" s="33"/>
      <c r="B74" s="81"/>
      <c r="C74" s="67"/>
      <c r="D74" s="67"/>
      <c r="E74" s="67"/>
      <c r="F74" s="67"/>
      <c r="G74" s="67"/>
      <c r="H74" s="32"/>
      <c r="I74" s="2"/>
    </row>
    <row r="75" spans="1:12" ht="40.5" customHeight="1" x14ac:dyDescent="0.3">
      <c r="A75" s="237" t="s">
        <v>27</v>
      </c>
      <c r="B75" s="237" t="s">
        <v>12</v>
      </c>
      <c r="C75" s="31" t="s">
        <v>13</v>
      </c>
      <c r="D75" s="31" t="s">
        <v>14</v>
      </c>
      <c r="E75" s="237" t="s">
        <v>15</v>
      </c>
      <c r="F75" s="237"/>
      <c r="G75" s="237"/>
      <c r="H75" s="32"/>
      <c r="I75" s="14"/>
      <c r="J75" s="14"/>
      <c r="K75" s="14"/>
      <c r="L75" s="14"/>
    </row>
    <row r="76" spans="1:12" ht="18" customHeight="1" x14ac:dyDescent="0.3">
      <c r="A76" s="237"/>
      <c r="B76" s="237"/>
      <c r="C76" s="80" t="s">
        <v>16</v>
      </c>
      <c r="D76" s="80" t="s">
        <v>17</v>
      </c>
      <c r="E76" s="80" t="s">
        <v>18</v>
      </c>
      <c r="F76" s="80" t="s">
        <v>19</v>
      </c>
      <c r="G76" s="80" t="s">
        <v>36</v>
      </c>
      <c r="H76" s="3"/>
      <c r="I76" s="14"/>
      <c r="J76" s="14"/>
      <c r="K76" s="14"/>
      <c r="L76" s="14"/>
    </row>
    <row r="77" spans="1:12" ht="23.25" customHeight="1" x14ac:dyDescent="0.3">
      <c r="A77" s="39" t="s">
        <v>22</v>
      </c>
      <c r="B77" s="22" t="s">
        <v>21</v>
      </c>
      <c r="C77" s="88">
        <v>37517</v>
      </c>
      <c r="D77" s="88">
        <v>67517</v>
      </c>
      <c r="E77" s="86">
        <v>116965</v>
      </c>
      <c r="F77" s="86">
        <v>126572</v>
      </c>
      <c r="G77" s="89">
        <v>143893</v>
      </c>
      <c r="H77" s="3"/>
      <c r="I77" s="14"/>
      <c r="J77" s="14"/>
      <c r="K77" s="14"/>
      <c r="L77" s="14"/>
    </row>
    <row r="78" spans="1:12" ht="32.25" customHeight="1" x14ac:dyDescent="0.3">
      <c r="A78" s="26" t="s">
        <v>28</v>
      </c>
      <c r="B78" s="27" t="s">
        <v>21</v>
      </c>
      <c r="C78" s="28">
        <f>SUM(C77)</f>
        <v>37517</v>
      </c>
      <c r="D78" s="28">
        <f>SUM(D77)</f>
        <v>67517</v>
      </c>
      <c r="E78" s="28">
        <f>SUM(E77)</f>
        <v>116965</v>
      </c>
      <c r="F78" s="28">
        <f>SUM(F77)</f>
        <v>126572</v>
      </c>
      <c r="G78" s="28">
        <f>SUM(G77)</f>
        <v>143893</v>
      </c>
      <c r="H78" s="3"/>
      <c r="I78" s="14"/>
      <c r="J78" s="40"/>
      <c r="K78" s="40"/>
      <c r="L78" s="40"/>
    </row>
    <row r="80" spans="1:12" x14ac:dyDescent="0.3">
      <c r="E80" s="44"/>
    </row>
  </sheetData>
  <mergeCells count="43">
    <mergeCell ref="F1:G1"/>
    <mergeCell ref="D2:G2"/>
    <mergeCell ref="D3:G3"/>
    <mergeCell ref="D4:G4"/>
    <mergeCell ref="A25:G25"/>
    <mergeCell ref="A20:G20"/>
    <mergeCell ref="D8:G8"/>
    <mergeCell ref="D7:G7"/>
    <mergeCell ref="D9:G9"/>
    <mergeCell ref="A75:A76"/>
    <mergeCell ref="B75:B76"/>
    <mergeCell ref="E75:G75"/>
    <mergeCell ref="A57:A58"/>
    <mergeCell ref="B57:B58"/>
    <mergeCell ref="E57:G57"/>
    <mergeCell ref="A61:G61"/>
    <mergeCell ref="A65:G65"/>
    <mergeCell ref="A66:A67"/>
    <mergeCell ref="B66:B67"/>
    <mergeCell ref="E66:G66"/>
    <mergeCell ref="A63:K63"/>
    <mergeCell ref="A43:H43"/>
    <mergeCell ref="A45:G45"/>
    <mergeCell ref="A47:G47"/>
    <mergeCell ref="A48:A49"/>
    <mergeCell ref="B48:B49"/>
    <mergeCell ref="E48:G48"/>
    <mergeCell ref="A36:G36"/>
    <mergeCell ref="A37:G37"/>
    <mergeCell ref="A38:A39"/>
    <mergeCell ref="D10:G10"/>
    <mergeCell ref="B38:B39"/>
    <mergeCell ref="E38:G38"/>
    <mergeCell ref="A30:G30"/>
    <mergeCell ref="A33:G33"/>
    <mergeCell ref="A34:G34"/>
    <mergeCell ref="A35:G35"/>
    <mergeCell ref="A22:G22"/>
    <mergeCell ref="A23:G23"/>
    <mergeCell ref="A26:G26"/>
    <mergeCell ref="A27:G27"/>
    <mergeCell ref="A29:G29"/>
    <mergeCell ref="A21:G21"/>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47"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76"/>
  <sheetViews>
    <sheetView topLeftCell="A19" zoomScale="70" zoomScaleNormal="70" zoomScaleSheetLayoutView="100" workbookViewId="0">
      <selection activeCell="A30" sqref="A30:G31"/>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15.6" x14ac:dyDescent="0.3">
      <c r="A25" s="234" t="s">
        <v>91</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79.5"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26.7" customHeight="1" x14ac:dyDescent="0.3">
      <c r="A33" s="226" t="s">
        <v>199</v>
      </c>
      <c r="B33" s="226"/>
      <c r="C33" s="226"/>
      <c r="D33" s="226"/>
      <c r="E33" s="226"/>
      <c r="F33" s="226"/>
      <c r="G33" s="226"/>
      <c r="H33" s="12"/>
      <c r="I33" s="19"/>
      <c r="J33" s="20"/>
      <c r="K33" s="20"/>
      <c r="L33" s="20"/>
    </row>
    <row r="34" spans="1:13" s="18" customFormat="1" ht="15.6" customHeight="1" x14ac:dyDescent="0.3">
      <c r="A34" s="227" t="s">
        <v>153</v>
      </c>
      <c r="B34" s="227"/>
      <c r="C34" s="227"/>
      <c r="D34" s="227"/>
      <c r="E34" s="227"/>
      <c r="F34" s="227"/>
      <c r="G34" s="227"/>
    </row>
    <row r="35" spans="1:13" s="48" customFormat="1" ht="20.25" customHeight="1" x14ac:dyDescent="0.3">
      <c r="A35" s="260" t="s">
        <v>66</v>
      </c>
      <c r="B35" s="260"/>
      <c r="C35" s="260"/>
      <c r="D35" s="260" t="s">
        <v>12</v>
      </c>
      <c r="E35" s="260" t="s">
        <v>67</v>
      </c>
      <c r="F35" s="260"/>
      <c r="G35" s="260"/>
    </row>
    <row r="36" spans="1:13" s="48" customFormat="1" ht="19.5" customHeight="1" x14ac:dyDescent="0.3">
      <c r="A36" s="260"/>
      <c r="B36" s="260"/>
      <c r="C36" s="260"/>
      <c r="D36" s="260"/>
      <c r="E36" s="83" t="s">
        <v>18</v>
      </c>
      <c r="F36" s="83" t="s">
        <v>19</v>
      </c>
      <c r="G36" s="83" t="s">
        <v>36</v>
      </c>
    </row>
    <row r="37" spans="1:13" s="144" customFormat="1" ht="34.200000000000003" customHeight="1" x14ac:dyDescent="0.3">
      <c r="A37" s="273" t="s">
        <v>93</v>
      </c>
      <c r="B37" s="274"/>
      <c r="C37" s="275"/>
      <c r="D37" s="53" t="s">
        <v>69</v>
      </c>
      <c r="E37" s="53">
        <v>20</v>
      </c>
      <c r="F37" s="53">
        <v>20</v>
      </c>
      <c r="G37" s="53">
        <v>20</v>
      </c>
    </row>
    <row r="38" spans="1:13" s="144" customFormat="1" ht="37.5" customHeight="1" x14ac:dyDescent="0.3">
      <c r="A38" s="273" t="s">
        <v>92</v>
      </c>
      <c r="B38" s="274"/>
      <c r="C38" s="275"/>
      <c r="D38" s="53" t="s">
        <v>69</v>
      </c>
      <c r="E38" s="53">
        <v>8</v>
      </c>
      <c r="F38" s="53">
        <v>8</v>
      </c>
      <c r="G38" s="53">
        <v>8</v>
      </c>
    </row>
    <row r="39" spans="1:13" ht="31.5" customHeight="1" x14ac:dyDescent="0.3">
      <c r="A39" s="226" t="s">
        <v>179</v>
      </c>
      <c r="B39" s="226"/>
      <c r="C39" s="226"/>
      <c r="D39" s="226"/>
      <c r="E39" s="226"/>
      <c r="F39" s="226"/>
      <c r="G39" s="226"/>
      <c r="H39" s="12"/>
    </row>
    <row r="40" spans="1:13" ht="15.6" x14ac:dyDescent="0.3">
      <c r="A40" s="216"/>
      <c r="B40" s="216"/>
      <c r="C40" s="216"/>
      <c r="D40" s="216"/>
      <c r="E40" s="216"/>
      <c r="F40" s="216"/>
      <c r="G40" s="216"/>
      <c r="H40" s="269"/>
      <c r="I40" s="269"/>
    </row>
    <row r="41" spans="1:13" ht="18.75" customHeight="1" x14ac:dyDescent="0.3">
      <c r="A41" s="217" t="s">
        <v>10</v>
      </c>
      <c r="B41" s="217"/>
      <c r="C41" s="217"/>
      <c r="D41" s="217"/>
      <c r="E41" s="217"/>
      <c r="F41" s="217"/>
      <c r="G41" s="217"/>
      <c r="H41" s="3"/>
      <c r="I41" s="2"/>
    </row>
    <row r="42" spans="1:13" ht="31.2" customHeight="1" x14ac:dyDescent="0.3">
      <c r="A42" s="218" t="s">
        <v>11</v>
      </c>
      <c r="B42" s="218" t="s">
        <v>12</v>
      </c>
      <c r="C42" s="22" t="s">
        <v>13</v>
      </c>
      <c r="D42" s="22" t="s">
        <v>14</v>
      </c>
      <c r="E42" s="222" t="s">
        <v>15</v>
      </c>
      <c r="F42" s="223"/>
      <c r="G42" s="224"/>
      <c r="H42" s="3"/>
      <c r="I42" s="2"/>
    </row>
    <row r="43" spans="1:13" ht="17.25" customHeight="1" x14ac:dyDescent="0.3">
      <c r="A43" s="219"/>
      <c r="B43" s="221"/>
      <c r="C43" s="23" t="s">
        <v>16</v>
      </c>
      <c r="D43" s="23" t="s">
        <v>17</v>
      </c>
      <c r="E43" s="23" t="s">
        <v>18</v>
      </c>
      <c r="F43" s="23" t="s">
        <v>19</v>
      </c>
      <c r="G43" s="23" t="s">
        <v>36</v>
      </c>
      <c r="H43" s="3"/>
      <c r="I43" s="2"/>
    </row>
    <row r="44" spans="1:13" ht="33" customHeight="1" x14ac:dyDescent="0.3">
      <c r="A44" s="24" t="s">
        <v>20</v>
      </c>
      <c r="B44" s="22" t="s">
        <v>21</v>
      </c>
      <c r="C44" s="53">
        <v>410964</v>
      </c>
      <c r="D44" s="53">
        <f>447943+89269-79844+17000</f>
        <v>474368</v>
      </c>
      <c r="E44" s="53">
        <v>619057</v>
      </c>
      <c r="F44" s="25"/>
      <c r="G44" s="25"/>
      <c r="H44" s="3"/>
      <c r="I44" s="2"/>
    </row>
    <row r="45" spans="1:13" ht="21.75" customHeight="1" x14ac:dyDescent="0.3">
      <c r="A45" s="24" t="s">
        <v>22</v>
      </c>
      <c r="B45" s="22" t="s">
        <v>21</v>
      </c>
      <c r="C45" s="108">
        <v>159300</v>
      </c>
      <c r="D45" s="108">
        <f>159300+17000-17000</f>
        <v>159300</v>
      </c>
      <c r="E45" s="108"/>
      <c r="F45" s="25"/>
      <c r="G45" s="25"/>
      <c r="H45" s="3"/>
      <c r="I45" s="2"/>
    </row>
    <row r="46" spans="1:13" ht="27.75" customHeight="1" x14ac:dyDescent="0.3">
      <c r="A46" s="26" t="s">
        <v>23</v>
      </c>
      <c r="B46" s="27" t="s">
        <v>21</v>
      </c>
      <c r="C46" s="28">
        <f>C44+C45</f>
        <v>570264</v>
      </c>
      <c r="D46" s="28">
        <f>D44+D45</f>
        <v>633668</v>
      </c>
      <c r="E46" s="28">
        <f>E44+E45</f>
        <v>619057</v>
      </c>
      <c r="F46" s="28">
        <f>F44+F45</f>
        <v>0</v>
      </c>
      <c r="G46" s="28">
        <f>G44+G45</f>
        <v>0</v>
      </c>
      <c r="H46" s="29"/>
      <c r="I46" s="14"/>
      <c r="J46" s="14"/>
      <c r="K46" s="14"/>
      <c r="L46" s="14"/>
    </row>
    <row r="47" spans="1:13" s="9" customFormat="1" ht="19.5" customHeight="1" x14ac:dyDescent="0.3">
      <c r="A47" s="234" t="s">
        <v>24</v>
      </c>
      <c r="B47" s="234"/>
      <c r="C47" s="234"/>
      <c r="D47" s="234"/>
      <c r="E47" s="234"/>
      <c r="F47" s="234"/>
      <c r="G47" s="234"/>
      <c r="H47" s="234"/>
      <c r="I47" s="8"/>
      <c r="J47" s="13"/>
      <c r="K47" s="13"/>
      <c r="L47" s="13"/>
      <c r="M47" s="13"/>
    </row>
    <row r="48" spans="1:13" s="18" customFormat="1" ht="17.25" customHeight="1" x14ac:dyDescent="0.3">
      <c r="A48" s="5" t="s">
        <v>25</v>
      </c>
    </row>
    <row r="49" spans="1:13" s="18" customFormat="1" ht="15.6" customHeight="1" x14ac:dyDescent="0.3">
      <c r="A49" s="225" t="s">
        <v>133</v>
      </c>
      <c r="B49" s="225"/>
      <c r="C49" s="225"/>
      <c r="D49" s="225"/>
      <c r="E49" s="225"/>
      <c r="F49" s="225"/>
      <c r="G49" s="225"/>
    </row>
    <row r="50" spans="1:13" s="18" customFormat="1" ht="17.25" customHeight="1" x14ac:dyDescent="0.3">
      <c r="A50" s="5" t="s">
        <v>135</v>
      </c>
      <c r="B50" s="30"/>
      <c r="C50" s="30"/>
      <c r="D50" s="30"/>
      <c r="E50" s="30"/>
      <c r="F50" s="30"/>
      <c r="G50" s="30"/>
    </row>
    <row r="51" spans="1:13" ht="21.9" customHeight="1" x14ac:dyDescent="0.3">
      <c r="A51" s="235" t="s">
        <v>180</v>
      </c>
      <c r="B51" s="235"/>
      <c r="C51" s="235"/>
      <c r="D51" s="235"/>
      <c r="E51" s="235"/>
      <c r="F51" s="235"/>
      <c r="G51" s="235"/>
      <c r="H51" s="12"/>
    </row>
    <row r="52" spans="1:13" ht="27" customHeight="1" x14ac:dyDescent="0.3">
      <c r="A52" s="236" t="s">
        <v>26</v>
      </c>
      <c r="B52" s="237" t="s">
        <v>12</v>
      </c>
      <c r="C52" s="31" t="s">
        <v>13</v>
      </c>
      <c r="D52" s="31" t="s">
        <v>14</v>
      </c>
      <c r="E52" s="237" t="s">
        <v>15</v>
      </c>
      <c r="F52" s="237"/>
      <c r="G52" s="237"/>
      <c r="H52" s="32"/>
      <c r="I52" s="2"/>
    </row>
    <row r="53" spans="1:13" ht="25.2" customHeight="1" x14ac:dyDescent="0.3">
      <c r="A53" s="236"/>
      <c r="B53" s="237"/>
      <c r="C53" s="22" t="s">
        <v>16</v>
      </c>
      <c r="D53" s="22" t="s">
        <v>17</v>
      </c>
      <c r="E53" s="22" t="s">
        <v>18</v>
      </c>
      <c r="F53" s="22" t="s">
        <v>19</v>
      </c>
      <c r="G53" s="22" t="s">
        <v>36</v>
      </c>
      <c r="H53" s="32"/>
      <c r="I53" s="2"/>
    </row>
    <row r="54" spans="1:13" ht="27.6" x14ac:dyDescent="0.3">
      <c r="A54" s="33" t="s">
        <v>95</v>
      </c>
      <c r="B54" s="34" t="s">
        <v>94</v>
      </c>
      <c r="C54" s="139">
        <v>3200</v>
      </c>
      <c r="D54" s="139">
        <v>3500</v>
      </c>
      <c r="E54" s="139">
        <f>3300+12761</f>
        <v>16061</v>
      </c>
      <c r="F54" s="35"/>
      <c r="G54" s="35"/>
      <c r="H54" s="32"/>
      <c r="I54" s="2"/>
    </row>
    <row r="55" spans="1:13" ht="12" customHeight="1" x14ac:dyDescent="0.3">
      <c r="A55" s="36"/>
      <c r="B55" s="37"/>
      <c r="C55" s="38"/>
      <c r="D55" s="38"/>
      <c r="E55" s="38"/>
      <c r="F55" s="38"/>
      <c r="G55" s="38"/>
      <c r="H55" s="32"/>
      <c r="I55" s="2"/>
    </row>
    <row r="56" spans="1:13" ht="25.95" customHeight="1" x14ac:dyDescent="0.3">
      <c r="A56" s="237" t="s">
        <v>27</v>
      </c>
      <c r="B56" s="237" t="s">
        <v>12</v>
      </c>
      <c r="C56" s="31" t="s">
        <v>13</v>
      </c>
      <c r="D56" s="31" t="s">
        <v>14</v>
      </c>
      <c r="E56" s="237" t="s">
        <v>15</v>
      </c>
      <c r="F56" s="237"/>
      <c r="G56" s="237"/>
      <c r="H56" s="32"/>
      <c r="I56" s="14"/>
      <c r="J56" s="14"/>
      <c r="K56" s="14"/>
      <c r="L56" s="14"/>
    </row>
    <row r="57" spans="1:13" ht="15.75" customHeight="1" x14ac:dyDescent="0.3">
      <c r="A57" s="237"/>
      <c r="B57" s="237"/>
      <c r="C57" s="22" t="s">
        <v>16</v>
      </c>
      <c r="D57" s="22" t="s">
        <v>17</v>
      </c>
      <c r="E57" s="22" t="s">
        <v>18</v>
      </c>
      <c r="F57" s="22" t="s">
        <v>19</v>
      </c>
      <c r="G57" s="22" t="s">
        <v>36</v>
      </c>
      <c r="H57" s="3"/>
      <c r="I57" s="14"/>
      <c r="J57" s="14"/>
      <c r="K57" s="14"/>
      <c r="L57" s="14"/>
    </row>
    <row r="58" spans="1:13" ht="31.2" customHeight="1" x14ac:dyDescent="0.3">
      <c r="A58" s="39" t="s">
        <v>20</v>
      </c>
      <c r="B58" s="22" t="s">
        <v>21</v>
      </c>
      <c r="C58" s="53">
        <v>410964</v>
      </c>
      <c r="D58" s="53">
        <f>447943+89269-79844+17000</f>
        <v>474368</v>
      </c>
      <c r="E58" s="53">
        <v>619057</v>
      </c>
      <c r="F58" s="25"/>
      <c r="G58" s="25"/>
      <c r="H58" s="3"/>
      <c r="I58" s="14"/>
      <c r="J58" s="14"/>
      <c r="K58" s="14"/>
      <c r="L58" s="14"/>
    </row>
    <row r="59" spans="1:13" ht="32.25" customHeight="1" x14ac:dyDescent="0.3">
      <c r="A59" s="26" t="s">
        <v>28</v>
      </c>
      <c r="B59" s="27" t="s">
        <v>21</v>
      </c>
      <c r="C59" s="28">
        <f>SUM(C58)</f>
        <v>410964</v>
      </c>
      <c r="D59" s="28">
        <f>SUM(D58)</f>
        <v>474368</v>
      </c>
      <c r="E59" s="28">
        <f>SUM(E58)</f>
        <v>619057</v>
      </c>
      <c r="F59" s="28">
        <f>SUM(F58)</f>
        <v>0</v>
      </c>
      <c r="G59" s="28">
        <f>SUM(G58)</f>
        <v>0</v>
      </c>
      <c r="H59" s="3"/>
      <c r="I59" s="14"/>
      <c r="J59" s="40"/>
      <c r="K59" s="40"/>
      <c r="L59" s="40"/>
    </row>
    <row r="60" spans="1:13" s="9" customFormat="1" ht="16.649999999999999" hidden="1" customHeight="1" x14ac:dyDescent="0.3">
      <c r="A60" s="238" t="s">
        <v>29</v>
      </c>
      <c r="B60" s="238"/>
      <c r="C60" s="238"/>
      <c r="D60" s="238"/>
      <c r="E60" s="238"/>
      <c r="F60" s="238"/>
      <c r="G60" s="238"/>
      <c r="H60" s="12"/>
      <c r="I60" s="8"/>
      <c r="J60" s="13"/>
      <c r="K60" s="13"/>
      <c r="L60" s="13"/>
      <c r="M60" s="13"/>
    </row>
    <row r="61" spans="1:13" s="9" customFormat="1" ht="16.649999999999999" hidden="1" customHeight="1" x14ac:dyDescent="0.3">
      <c r="A61" s="15" t="s">
        <v>30</v>
      </c>
      <c r="B61" s="15"/>
      <c r="C61" s="15"/>
      <c r="D61" s="15"/>
      <c r="E61" s="15"/>
      <c r="F61" s="15"/>
      <c r="G61" s="15"/>
      <c r="H61" s="15"/>
      <c r="I61" s="8"/>
    </row>
    <row r="62" spans="1:13" s="9" customFormat="1" ht="15" hidden="1" customHeight="1" x14ac:dyDescent="0.3">
      <c r="A62" s="226" t="s">
        <v>43</v>
      </c>
      <c r="B62" s="226"/>
      <c r="C62" s="226"/>
      <c r="D62" s="226"/>
      <c r="E62" s="226"/>
      <c r="F62" s="226"/>
      <c r="G62" s="226"/>
      <c r="H62" s="41"/>
      <c r="I62" s="8"/>
    </row>
    <row r="63" spans="1:13" s="9" customFormat="1" ht="15" hidden="1" customHeight="1" x14ac:dyDescent="0.3">
      <c r="A63" s="234" t="s">
        <v>44</v>
      </c>
      <c r="B63" s="226"/>
      <c r="C63" s="226"/>
      <c r="D63" s="226"/>
      <c r="E63" s="226"/>
      <c r="F63" s="226"/>
      <c r="G63" s="226"/>
      <c r="H63" s="15"/>
      <c r="I63" s="8"/>
    </row>
    <row r="64" spans="1:13" ht="21.45" hidden="1" customHeight="1" x14ac:dyDescent="0.3">
      <c r="A64" s="226" t="s">
        <v>45</v>
      </c>
      <c r="B64" s="226"/>
      <c r="C64" s="226"/>
      <c r="D64" s="226"/>
      <c r="E64" s="226"/>
      <c r="F64" s="226"/>
      <c r="G64" s="226"/>
      <c r="H64" s="12"/>
    </row>
    <row r="65" spans="1:12" ht="17.25" hidden="1" customHeight="1" x14ac:dyDescent="0.3">
      <c r="A65" s="239" t="s">
        <v>26</v>
      </c>
      <c r="B65" s="237" t="s">
        <v>12</v>
      </c>
      <c r="C65" s="31" t="s">
        <v>13</v>
      </c>
      <c r="D65" s="31" t="s">
        <v>14</v>
      </c>
      <c r="E65" s="237" t="s">
        <v>15</v>
      </c>
      <c r="F65" s="237"/>
      <c r="G65" s="237"/>
      <c r="H65" s="32"/>
      <c r="I65" s="2"/>
    </row>
    <row r="66" spans="1:12" ht="17.25" hidden="1" customHeight="1" x14ac:dyDescent="0.3">
      <c r="A66" s="240"/>
      <c r="B66" s="237"/>
      <c r="C66" s="22" t="s">
        <v>16</v>
      </c>
      <c r="D66" s="22" t="s">
        <v>17</v>
      </c>
      <c r="E66" s="22" t="s">
        <v>18</v>
      </c>
      <c r="F66" s="22" t="s">
        <v>19</v>
      </c>
      <c r="G66" s="22" t="s">
        <v>36</v>
      </c>
      <c r="H66" s="32"/>
      <c r="I66" s="2"/>
    </row>
    <row r="67" spans="1:12" ht="15.6" hidden="1" x14ac:dyDescent="0.3">
      <c r="A67" s="42" t="s">
        <v>46</v>
      </c>
      <c r="B67" s="22" t="s">
        <v>47</v>
      </c>
      <c r="C67" s="43"/>
      <c r="D67" s="43"/>
      <c r="E67" s="43"/>
      <c r="F67" s="43"/>
      <c r="G67" s="43"/>
      <c r="H67" s="32"/>
      <c r="I67" s="2"/>
    </row>
    <row r="68" spans="1:12" ht="15" hidden="1" customHeight="1" x14ac:dyDescent="0.3">
      <c r="A68" s="42" t="s">
        <v>46</v>
      </c>
      <c r="B68" s="22" t="s">
        <v>47</v>
      </c>
      <c r="C68" s="43"/>
      <c r="D68" s="43"/>
      <c r="E68" s="43"/>
      <c r="F68" s="43"/>
      <c r="G68" s="43"/>
      <c r="H68" s="32"/>
      <c r="I68" s="2"/>
    </row>
    <row r="69" spans="1:12" ht="15" hidden="1" customHeight="1" x14ac:dyDescent="0.3">
      <c r="A69" s="42" t="s">
        <v>46</v>
      </c>
      <c r="B69" s="22" t="s">
        <v>47</v>
      </c>
      <c r="C69" s="43"/>
      <c r="D69" s="43"/>
      <c r="E69" s="43"/>
      <c r="F69" s="43"/>
      <c r="G69" s="43"/>
      <c r="H69" s="32"/>
      <c r="I69" s="2"/>
    </row>
    <row r="70" spans="1:12" ht="19.5" hidden="1" customHeight="1" x14ac:dyDescent="0.3">
      <c r="A70" s="36"/>
      <c r="B70" s="37"/>
      <c r="C70" s="38"/>
      <c r="D70" s="38"/>
      <c r="E70" s="38"/>
      <c r="F70" s="38"/>
      <c r="G70" s="38"/>
      <c r="H70" s="32"/>
      <c r="I70" s="2"/>
    </row>
    <row r="71" spans="1:12" ht="15.75" hidden="1" customHeight="1" x14ac:dyDescent="0.3">
      <c r="A71" s="237" t="s">
        <v>27</v>
      </c>
      <c r="B71" s="237" t="s">
        <v>12</v>
      </c>
      <c r="C71" s="31" t="s">
        <v>13</v>
      </c>
      <c r="D71" s="31" t="s">
        <v>14</v>
      </c>
      <c r="E71" s="237" t="s">
        <v>15</v>
      </c>
      <c r="F71" s="237"/>
      <c r="G71" s="237"/>
      <c r="H71" s="32"/>
      <c r="I71" s="14"/>
      <c r="J71" s="14"/>
      <c r="K71" s="14"/>
      <c r="L71" s="14"/>
    </row>
    <row r="72" spans="1:12" ht="18" hidden="1" customHeight="1" x14ac:dyDescent="0.3">
      <c r="A72" s="237"/>
      <c r="B72" s="237"/>
      <c r="C72" s="22" t="s">
        <v>16</v>
      </c>
      <c r="D72" s="22" t="s">
        <v>17</v>
      </c>
      <c r="E72" s="22" t="s">
        <v>18</v>
      </c>
      <c r="F72" s="22" t="s">
        <v>19</v>
      </c>
      <c r="G72" s="22" t="s">
        <v>36</v>
      </c>
      <c r="H72" s="3"/>
      <c r="I72" s="14"/>
      <c r="J72" s="14"/>
      <c r="K72" s="14"/>
      <c r="L72" s="14"/>
    </row>
    <row r="73" spans="1:12" ht="23.25" hidden="1" customHeight="1" x14ac:dyDescent="0.3">
      <c r="A73" s="39" t="s">
        <v>22</v>
      </c>
      <c r="B73" s="22" t="s">
        <v>21</v>
      </c>
      <c r="C73" s="25"/>
      <c r="D73" s="25"/>
      <c r="E73" s="25"/>
      <c r="F73" s="25"/>
      <c r="G73" s="25"/>
      <c r="H73" s="3"/>
      <c r="I73" s="14"/>
      <c r="J73" s="14"/>
      <c r="K73" s="14"/>
      <c r="L73" s="14"/>
    </row>
    <row r="74" spans="1:12" ht="32.25" hidden="1" customHeight="1" x14ac:dyDescent="0.3">
      <c r="A74" s="26" t="s">
        <v>28</v>
      </c>
      <c r="B74" s="27" t="s">
        <v>21</v>
      </c>
      <c r="C74" s="28">
        <f>SUM(C73)</f>
        <v>0</v>
      </c>
      <c r="D74" s="28">
        <f>SUM(D73)</f>
        <v>0</v>
      </c>
      <c r="E74" s="28">
        <f>SUM(E73)</f>
        <v>0</v>
      </c>
      <c r="F74" s="28">
        <f>SUM(F73)</f>
        <v>0</v>
      </c>
      <c r="G74" s="28">
        <f>SUM(G73)</f>
        <v>0</v>
      </c>
      <c r="H74" s="3"/>
      <c r="I74" s="14"/>
      <c r="J74" s="40"/>
      <c r="K74" s="40"/>
      <c r="L74" s="40"/>
    </row>
    <row r="75" spans="1:12" hidden="1" x14ac:dyDescent="0.3"/>
    <row r="76" spans="1:12" hidden="1" x14ac:dyDescent="0.3">
      <c r="E76" s="44"/>
    </row>
  </sheetData>
  <mergeCells count="50">
    <mergeCell ref="D8:G8"/>
    <mergeCell ref="D9:G9"/>
    <mergeCell ref="D10:G10"/>
    <mergeCell ref="F1:G1"/>
    <mergeCell ref="D2:G2"/>
    <mergeCell ref="D3:G3"/>
    <mergeCell ref="D4:G4"/>
    <mergeCell ref="D7:G7"/>
    <mergeCell ref="A34:G34"/>
    <mergeCell ref="A20:G20"/>
    <mergeCell ref="A21:G21"/>
    <mergeCell ref="A22:G22"/>
    <mergeCell ref="A23:G23"/>
    <mergeCell ref="A25:G25"/>
    <mergeCell ref="A26:G26"/>
    <mergeCell ref="A27:G27"/>
    <mergeCell ref="A29:G29"/>
    <mergeCell ref="A30:G30"/>
    <mergeCell ref="A33:G33"/>
    <mergeCell ref="A35:C36"/>
    <mergeCell ref="D35:D36"/>
    <mergeCell ref="E35:G35"/>
    <mergeCell ref="A39:G39"/>
    <mergeCell ref="A40:G40"/>
    <mergeCell ref="H40:I40"/>
    <mergeCell ref="B56:B57"/>
    <mergeCell ref="E56:G56"/>
    <mergeCell ref="A42:A43"/>
    <mergeCell ref="B42:B43"/>
    <mergeCell ref="E42:G42"/>
    <mergeCell ref="A47:H47"/>
    <mergeCell ref="A49:G49"/>
    <mergeCell ref="A51:G51"/>
    <mergeCell ref="A41:G41"/>
    <mergeCell ref="A71:A72"/>
    <mergeCell ref="B71:B72"/>
    <mergeCell ref="E71:G71"/>
    <mergeCell ref="A37:C37"/>
    <mergeCell ref="A38:C38"/>
    <mergeCell ref="A60:G60"/>
    <mergeCell ref="A62:G62"/>
    <mergeCell ref="A63:G63"/>
    <mergeCell ref="A64:G64"/>
    <mergeCell ref="A65:A66"/>
    <mergeCell ref="B65:B66"/>
    <mergeCell ref="E65:G65"/>
    <mergeCell ref="A52:A53"/>
    <mergeCell ref="B52:B53"/>
    <mergeCell ref="E52:G52"/>
    <mergeCell ref="A56:A57"/>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1"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76"/>
  <sheetViews>
    <sheetView zoomScale="70" zoomScaleNormal="70" zoomScaleSheetLayoutView="100" workbookViewId="0">
      <selection activeCell="D12" sqref="D12:G1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15.6" x14ac:dyDescent="0.3">
      <c r="A25" s="234" t="s">
        <v>98</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78.900000000000006"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26.7" customHeight="1" x14ac:dyDescent="0.3">
      <c r="A33" s="266" t="s">
        <v>200</v>
      </c>
      <c r="B33" s="266"/>
      <c r="C33" s="266"/>
      <c r="D33" s="266"/>
      <c r="E33" s="266"/>
      <c r="F33" s="266"/>
      <c r="G33" s="266"/>
      <c r="H33" s="12"/>
      <c r="I33" s="19"/>
      <c r="J33" s="20"/>
      <c r="K33" s="20"/>
      <c r="L33" s="20"/>
    </row>
    <row r="34" spans="1:13" s="18" customFormat="1" ht="15.6" customHeight="1" x14ac:dyDescent="0.3">
      <c r="A34" s="276" t="s">
        <v>182</v>
      </c>
      <c r="B34" s="276"/>
      <c r="C34" s="276"/>
      <c r="D34" s="276"/>
      <c r="E34" s="276"/>
      <c r="F34" s="276"/>
      <c r="G34" s="276"/>
    </row>
    <row r="35" spans="1:13" s="48" customFormat="1" ht="20.25" customHeight="1" x14ac:dyDescent="0.3">
      <c r="A35" s="260" t="s">
        <v>66</v>
      </c>
      <c r="B35" s="260"/>
      <c r="C35" s="260"/>
      <c r="D35" s="260" t="s">
        <v>12</v>
      </c>
      <c r="E35" s="260" t="s">
        <v>67</v>
      </c>
      <c r="F35" s="260"/>
      <c r="G35" s="260"/>
    </row>
    <row r="36" spans="1:13" s="48" customFormat="1" ht="19.5" customHeight="1" x14ac:dyDescent="0.3">
      <c r="A36" s="260"/>
      <c r="B36" s="260"/>
      <c r="C36" s="260"/>
      <c r="D36" s="260"/>
      <c r="E36" s="83" t="s">
        <v>18</v>
      </c>
      <c r="F36" s="83" t="s">
        <v>19</v>
      </c>
      <c r="G36" s="83" t="s">
        <v>36</v>
      </c>
    </row>
    <row r="37" spans="1:13" s="144" customFormat="1" ht="27.45" customHeight="1" x14ac:dyDescent="0.3">
      <c r="A37" s="273" t="s">
        <v>99</v>
      </c>
      <c r="B37" s="274"/>
      <c r="C37" s="275"/>
      <c r="D37" s="53" t="s">
        <v>100</v>
      </c>
      <c r="E37" s="53">
        <v>71.900000000000006</v>
      </c>
      <c r="F37" s="165">
        <v>72</v>
      </c>
      <c r="G37" s="53">
        <v>72.3</v>
      </c>
    </row>
    <row r="38" spans="1:13" ht="31.5" customHeight="1" x14ac:dyDescent="0.3">
      <c r="A38" s="226" t="s">
        <v>183</v>
      </c>
      <c r="B38" s="226"/>
      <c r="C38" s="226"/>
      <c r="D38" s="226"/>
      <c r="E38" s="226"/>
      <c r="F38" s="226"/>
      <c r="G38" s="226"/>
      <c r="H38" s="12"/>
    </row>
    <row r="39" spans="1:13" ht="15.6" x14ac:dyDescent="0.3">
      <c r="A39" s="216"/>
      <c r="B39" s="216"/>
      <c r="C39" s="216"/>
      <c r="D39" s="216"/>
      <c r="E39" s="216"/>
      <c r="F39" s="216"/>
      <c r="G39" s="216"/>
      <c r="H39" s="269"/>
      <c r="I39" s="269"/>
    </row>
    <row r="40" spans="1:13" ht="18.75" customHeight="1" x14ac:dyDescent="0.3">
      <c r="A40" s="217" t="s">
        <v>10</v>
      </c>
      <c r="B40" s="217"/>
      <c r="C40" s="217"/>
      <c r="D40" s="217"/>
      <c r="E40" s="217"/>
      <c r="F40" s="217"/>
      <c r="G40" s="217"/>
      <c r="H40" s="3"/>
      <c r="I40" s="2"/>
    </row>
    <row r="41" spans="1:13" ht="31.2" customHeight="1" x14ac:dyDescent="0.3">
      <c r="A41" s="218" t="s">
        <v>11</v>
      </c>
      <c r="B41" s="218" t="s">
        <v>12</v>
      </c>
      <c r="C41" s="22" t="s">
        <v>13</v>
      </c>
      <c r="D41" s="22" t="s">
        <v>14</v>
      </c>
      <c r="E41" s="222" t="s">
        <v>15</v>
      </c>
      <c r="F41" s="223"/>
      <c r="G41" s="224"/>
      <c r="H41" s="3"/>
      <c r="I41" s="2"/>
    </row>
    <row r="42" spans="1:13" ht="17.25" customHeight="1" x14ac:dyDescent="0.3">
      <c r="A42" s="219"/>
      <c r="B42" s="221"/>
      <c r="C42" s="23" t="s">
        <v>16</v>
      </c>
      <c r="D42" s="23" t="s">
        <v>17</v>
      </c>
      <c r="E42" s="23" t="s">
        <v>18</v>
      </c>
      <c r="F42" s="23" t="s">
        <v>19</v>
      </c>
      <c r="G42" s="23" t="s">
        <v>36</v>
      </c>
      <c r="H42" s="3"/>
      <c r="I42" s="2"/>
    </row>
    <row r="43" spans="1:13" ht="33" customHeight="1" x14ac:dyDescent="0.3">
      <c r="A43" s="24" t="s">
        <v>20</v>
      </c>
      <c r="B43" s="22" t="s">
        <v>21</v>
      </c>
      <c r="C43" s="109">
        <v>170641</v>
      </c>
      <c r="D43" s="109">
        <f>176489+30086-30094+212</f>
        <v>176693</v>
      </c>
      <c r="E43" s="109">
        <v>189178</v>
      </c>
      <c r="F43" s="25"/>
      <c r="G43" s="25"/>
      <c r="H43" s="3"/>
      <c r="I43" s="2"/>
    </row>
    <row r="44" spans="1:13" ht="21.75" customHeight="1" x14ac:dyDescent="0.3">
      <c r="A44" s="24" t="s">
        <v>22</v>
      </c>
      <c r="B44" s="22" t="s">
        <v>21</v>
      </c>
      <c r="C44" s="25"/>
      <c r="D44" s="25"/>
      <c r="E44" s="25"/>
      <c r="F44" s="25"/>
      <c r="G44" s="25"/>
      <c r="H44" s="3"/>
      <c r="I44" s="2"/>
    </row>
    <row r="45" spans="1:13" ht="27.75" customHeight="1" x14ac:dyDescent="0.3">
      <c r="A45" s="26" t="s">
        <v>23</v>
      </c>
      <c r="B45" s="27" t="s">
        <v>21</v>
      </c>
      <c r="C45" s="28">
        <f>C43+C44</f>
        <v>170641</v>
      </c>
      <c r="D45" s="28">
        <f>D43+D44</f>
        <v>176693</v>
      </c>
      <c r="E45" s="28">
        <f>E43+E44</f>
        <v>189178</v>
      </c>
      <c r="F45" s="28">
        <f>F43+F44</f>
        <v>0</v>
      </c>
      <c r="G45" s="28">
        <f>G43+G44</f>
        <v>0</v>
      </c>
      <c r="H45" s="29"/>
      <c r="I45" s="14"/>
      <c r="J45" s="14"/>
      <c r="K45" s="14"/>
      <c r="L45" s="14"/>
    </row>
    <row r="46" spans="1:13" s="9" customFormat="1" ht="19.5" customHeight="1" x14ac:dyDescent="0.3">
      <c r="A46" s="234" t="s">
        <v>24</v>
      </c>
      <c r="B46" s="234"/>
      <c r="C46" s="234"/>
      <c r="D46" s="234"/>
      <c r="E46" s="234"/>
      <c r="F46" s="234"/>
      <c r="G46" s="234"/>
      <c r="H46" s="234"/>
      <c r="I46" s="8"/>
      <c r="J46" s="13"/>
      <c r="K46" s="13"/>
      <c r="L46" s="13"/>
      <c r="M46" s="13"/>
    </row>
    <row r="47" spans="1:13" s="18" customFormat="1" ht="17.25" customHeight="1" x14ac:dyDescent="0.3">
      <c r="A47" s="5" t="s">
        <v>25</v>
      </c>
    </row>
    <row r="48" spans="1:13" s="18" customFormat="1" ht="15.6" customHeight="1" x14ac:dyDescent="0.3">
      <c r="A48" s="225" t="s">
        <v>133</v>
      </c>
      <c r="B48" s="225"/>
      <c r="C48" s="225"/>
      <c r="D48" s="225"/>
      <c r="E48" s="225"/>
      <c r="F48" s="225"/>
      <c r="G48" s="225"/>
    </row>
    <row r="49" spans="1:13" s="18" customFormat="1" ht="17.25" customHeight="1" x14ac:dyDescent="0.3">
      <c r="A49" s="5" t="s">
        <v>135</v>
      </c>
      <c r="B49" s="30"/>
      <c r="C49" s="30"/>
      <c r="D49" s="30"/>
      <c r="E49" s="30"/>
      <c r="F49" s="30"/>
      <c r="G49" s="30"/>
    </row>
    <row r="50" spans="1:13" ht="24.75" customHeight="1" x14ac:dyDescent="0.3">
      <c r="A50" s="235" t="s">
        <v>184</v>
      </c>
      <c r="B50" s="235"/>
      <c r="C50" s="235"/>
      <c r="D50" s="235"/>
      <c r="E50" s="235"/>
      <c r="F50" s="235"/>
      <c r="G50" s="235"/>
      <c r="H50" s="12"/>
    </row>
    <row r="51" spans="1:13" ht="30.6" customHeight="1" x14ac:dyDescent="0.3">
      <c r="A51" s="236" t="s">
        <v>26</v>
      </c>
      <c r="B51" s="237" t="s">
        <v>12</v>
      </c>
      <c r="C51" s="31" t="s">
        <v>13</v>
      </c>
      <c r="D51" s="31" t="s">
        <v>14</v>
      </c>
      <c r="E51" s="237" t="s">
        <v>15</v>
      </c>
      <c r="F51" s="237"/>
      <c r="G51" s="237"/>
      <c r="H51" s="32"/>
      <c r="I51" s="2"/>
    </row>
    <row r="52" spans="1:13" ht="25.2" customHeight="1" x14ac:dyDescent="0.3">
      <c r="A52" s="236"/>
      <c r="B52" s="237"/>
      <c r="C52" s="22" t="s">
        <v>16</v>
      </c>
      <c r="D52" s="22" t="s">
        <v>17</v>
      </c>
      <c r="E52" s="22" t="s">
        <v>18</v>
      </c>
      <c r="F52" s="22" t="s">
        <v>19</v>
      </c>
      <c r="G52" s="22" t="s">
        <v>36</v>
      </c>
      <c r="H52" s="32"/>
      <c r="I52" s="2"/>
    </row>
    <row r="53" spans="1:13" s="61" customFormat="1" ht="34.950000000000003" customHeight="1" x14ac:dyDescent="0.3">
      <c r="A53" s="140" t="s">
        <v>227</v>
      </c>
      <c r="B53" s="53" t="s">
        <v>72</v>
      </c>
      <c r="C53" s="110">
        <v>213</v>
      </c>
      <c r="D53" s="141">
        <v>213</v>
      </c>
      <c r="E53" s="53">
        <v>234</v>
      </c>
      <c r="F53" s="53"/>
      <c r="G53" s="53"/>
      <c r="H53" s="60"/>
    </row>
    <row r="54" spans="1:13" s="54" customFormat="1" ht="35.25" customHeight="1" x14ac:dyDescent="0.3">
      <c r="A54" s="55" t="s">
        <v>101</v>
      </c>
      <c r="B54" s="52" t="s">
        <v>94</v>
      </c>
      <c r="C54" s="56">
        <v>13</v>
      </c>
      <c r="D54" s="56">
        <v>19</v>
      </c>
      <c r="E54" s="56">
        <v>14</v>
      </c>
      <c r="F54" s="56"/>
      <c r="G54" s="56"/>
      <c r="H54" s="57"/>
    </row>
    <row r="55" spans="1:13" ht="12" customHeight="1" x14ac:dyDescent="0.3">
      <c r="A55" s="36"/>
      <c r="B55" s="37"/>
      <c r="C55" s="38"/>
      <c r="D55" s="38"/>
      <c r="E55" s="38"/>
      <c r="F55" s="38"/>
      <c r="G55" s="38"/>
      <c r="H55" s="32"/>
      <c r="I55" s="2"/>
    </row>
    <row r="56" spans="1:13" ht="24" customHeight="1" x14ac:dyDescent="0.3">
      <c r="A56" s="237" t="s">
        <v>27</v>
      </c>
      <c r="B56" s="237" t="s">
        <v>12</v>
      </c>
      <c r="C56" s="31" t="s">
        <v>13</v>
      </c>
      <c r="D56" s="31" t="s">
        <v>14</v>
      </c>
      <c r="E56" s="237" t="s">
        <v>15</v>
      </c>
      <c r="F56" s="237"/>
      <c r="G56" s="237"/>
      <c r="H56" s="32"/>
      <c r="I56" s="14"/>
      <c r="J56" s="14"/>
      <c r="K56" s="14"/>
      <c r="L56" s="14"/>
    </row>
    <row r="57" spans="1:13" ht="15.75" customHeight="1" x14ac:dyDescent="0.3">
      <c r="A57" s="237"/>
      <c r="B57" s="237"/>
      <c r="C57" s="22" t="s">
        <v>16</v>
      </c>
      <c r="D57" s="22" t="s">
        <v>17</v>
      </c>
      <c r="E57" s="22" t="s">
        <v>18</v>
      </c>
      <c r="F57" s="22" t="s">
        <v>19</v>
      </c>
      <c r="G57" s="22" t="s">
        <v>36</v>
      </c>
      <c r="H57" s="3"/>
      <c r="I57" s="14"/>
      <c r="J57" s="14"/>
      <c r="K57" s="14"/>
      <c r="L57" s="14"/>
    </row>
    <row r="58" spans="1:13" ht="31.2" customHeight="1" x14ac:dyDescent="0.3">
      <c r="A58" s="39" t="s">
        <v>20</v>
      </c>
      <c r="B58" s="22" t="s">
        <v>21</v>
      </c>
      <c r="C58" s="109">
        <v>170641</v>
      </c>
      <c r="D58" s="109">
        <f>176489+30086-30094+212</f>
        <v>176693</v>
      </c>
      <c r="E58" s="109">
        <v>189178</v>
      </c>
      <c r="F58" s="25"/>
      <c r="G58" s="25"/>
      <c r="H58" s="3"/>
      <c r="I58" s="14"/>
      <c r="J58" s="14"/>
      <c r="K58" s="14"/>
      <c r="L58" s="14"/>
    </row>
    <row r="59" spans="1:13" ht="32.25" customHeight="1" x14ac:dyDescent="0.3">
      <c r="A59" s="26" t="s">
        <v>28</v>
      </c>
      <c r="B59" s="27" t="s">
        <v>21</v>
      </c>
      <c r="C59" s="28">
        <f>SUM(C58)</f>
        <v>170641</v>
      </c>
      <c r="D59" s="28">
        <f>SUM(D58)</f>
        <v>176693</v>
      </c>
      <c r="E59" s="28">
        <f>SUM(E58)</f>
        <v>189178</v>
      </c>
      <c r="F59" s="28">
        <f>SUM(F58)</f>
        <v>0</v>
      </c>
      <c r="G59" s="28">
        <f>SUM(G58)</f>
        <v>0</v>
      </c>
      <c r="H59" s="3"/>
      <c r="I59" s="14"/>
      <c r="J59" s="40"/>
      <c r="K59" s="40"/>
      <c r="L59" s="40"/>
    </row>
    <row r="60" spans="1:13" s="9" customFormat="1" ht="16.649999999999999" hidden="1" customHeight="1" x14ac:dyDescent="0.3">
      <c r="A60" s="238" t="s">
        <v>29</v>
      </c>
      <c r="B60" s="238"/>
      <c r="C60" s="238"/>
      <c r="D60" s="238"/>
      <c r="E60" s="238"/>
      <c r="F60" s="238"/>
      <c r="G60" s="238"/>
      <c r="H60" s="12"/>
      <c r="I60" s="8"/>
      <c r="J60" s="13"/>
      <c r="K60" s="13"/>
      <c r="L60" s="13"/>
      <c r="M60" s="13"/>
    </row>
    <row r="61" spans="1:13" s="9" customFormat="1" ht="16.649999999999999" hidden="1" customHeight="1" x14ac:dyDescent="0.3">
      <c r="A61" s="15" t="s">
        <v>30</v>
      </c>
      <c r="B61" s="15"/>
      <c r="C61" s="15"/>
      <c r="D61" s="15"/>
      <c r="E61" s="15"/>
      <c r="F61" s="15"/>
      <c r="G61" s="15"/>
      <c r="H61" s="15"/>
      <c r="I61" s="8"/>
    </row>
    <row r="62" spans="1:13" s="9" customFormat="1" ht="15" hidden="1" customHeight="1" x14ac:dyDescent="0.3">
      <c r="A62" s="226" t="s">
        <v>43</v>
      </c>
      <c r="B62" s="226"/>
      <c r="C62" s="226"/>
      <c r="D62" s="226"/>
      <c r="E62" s="226"/>
      <c r="F62" s="226"/>
      <c r="G62" s="226"/>
      <c r="H62" s="41"/>
      <c r="I62" s="8"/>
    </row>
    <row r="63" spans="1:13" s="9" customFormat="1" ht="15" hidden="1" customHeight="1" x14ac:dyDescent="0.3">
      <c r="A63" s="234" t="s">
        <v>44</v>
      </c>
      <c r="B63" s="226"/>
      <c r="C63" s="226"/>
      <c r="D63" s="226"/>
      <c r="E63" s="226"/>
      <c r="F63" s="226"/>
      <c r="G63" s="226"/>
      <c r="H63" s="15"/>
      <c r="I63" s="8"/>
    </row>
    <row r="64" spans="1:13" ht="21.45" hidden="1" customHeight="1" x14ac:dyDescent="0.3">
      <c r="A64" s="226" t="s">
        <v>45</v>
      </c>
      <c r="B64" s="226"/>
      <c r="C64" s="226"/>
      <c r="D64" s="226"/>
      <c r="E64" s="226"/>
      <c r="F64" s="226"/>
      <c r="G64" s="226"/>
      <c r="H64" s="12"/>
    </row>
    <row r="65" spans="1:12" ht="17.25" hidden="1" customHeight="1" x14ac:dyDescent="0.3">
      <c r="A65" s="239" t="s">
        <v>26</v>
      </c>
      <c r="B65" s="237" t="s">
        <v>12</v>
      </c>
      <c r="C65" s="31" t="s">
        <v>13</v>
      </c>
      <c r="D65" s="31" t="s">
        <v>14</v>
      </c>
      <c r="E65" s="237" t="s">
        <v>15</v>
      </c>
      <c r="F65" s="237"/>
      <c r="G65" s="237"/>
      <c r="H65" s="32"/>
      <c r="I65" s="2"/>
    </row>
    <row r="66" spans="1:12" ht="17.25" hidden="1" customHeight="1" x14ac:dyDescent="0.3">
      <c r="A66" s="240"/>
      <c r="B66" s="237"/>
      <c r="C66" s="22" t="s">
        <v>16</v>
      </c>
      <c r="D66" s="22" t="s">
        <v>17</v>
      </c>
      <c r="E66" s="22" t="s">
        <v>18</v>
      </c>
      <c r="F66" s="22" t="s">
        <v>19</v>
      </c>
      <c r="G66" s="22" t="s">
        <v>36</v>
      </c>
      <c r="H66" s="32"/>
      <c r="I66" s="2"/>
    </row>
    <row r="67" spans="1:12" ht="15.6" hidden="1" x14ac:dyDescent="0.3">
      <c r="A67" s="42" t="s">
        <v>46</v>
      </c>
      <c r="B67" s="22" t="s">
        <v>47</v>
      </c>
      <c r="C67" s="43"/>
      <c r="D67" s="43"/>
      <c r="E67" s="43"/>
      <c r="F67" s="43"/>
      <c r="G67" s="43"/>
      <c r="H67" s="32"/>
      <c r="I67" s="2"/>
    </row>
    <row r="68" spans="1:12" ht="15" hidden="1" customHeight="1" x14ac:dyDescent="0.3">
      <c r="A68" s="42" t="s">
        <v>46</v>
      </c>
      <c r="B68" s="22" t="s">
        <v>47</v>
      </c>
      <c r="C68" s="43"/>
      <c r="D68" s="43"/>
      <c r="E68" s="43"/>
      <c r="F68" s="43"/>
      <c r="G68" s="43"/>
      <c r="H68" s="32"/>
      <c r="I68" s="2"/>
    </row>
    <row r="69" spans="1:12" ht="15" hidden="1" customHeight="1" x14ac:dyDescent="0.3">
      <c r="A69" s="42" t="s">
        <v>46</v>
      </c>
      <c r="B69" s="22" t="s">
        <v>47</v>
      </c>
      <c r="C69" s="43"/>
      <c r="D69" s="43"/>
      <c r="E69" s="43"/>
      <c r="F69" s="43"/>
      <c r="G69" s="43"/>
      <c r="H69" s="32"/>
      <c r="I69" s="2"/>
    </row>
    <row r="70" spans="1:12" ht="19.5" hidden="1" customHeight="1" x14ac:dyDescent="0.3">
      <c r="A70" s="36"/>
      <c r="B70" s="37"/>
      <c r="C70" s="38"/>
      <c r="D70" s="38"/>
      <c r="E70" s="38"/>
      <c r="F70" s="38"/>
      <c r="G70" s="38"/>
      <c r="H70" s="32"/>
      <c r="I70" s="2"/>
    </row>
    <row r="71" spans="1:12" ht="15.75" hidden="1" customHeight="1" x14ac:dyDescent="0.3">
      <c r="A71" s="237" t="s">
        <v>27</v>
      </c>
      <c r="B71" s="237" t="s">
        <v>12</v>
      </c>
      <c r="C71" s="31" t="s">
        <v>13</v>
      </c>
      <c r="D71" s="31" t="s">
        <v>14</v>
      </c>
      <c r="E71" s="237" t="s">
        <v>15</v>
      </c>
      <c r="F71" s="237"/>
      <c r="G71" s="237"/>
      <c r="H71" s="32"/>
      <c r="I71" s="14"/>
      <c r="J71" s="14"/>
      <c r="K71" s="14"/>
      <c r="L71" s="14"/>
    </row>
    <row r="72" spans="1:12" ht="18" hidden="1" customHeight="1" x14ac:dyDescent="0.3">
      <c r="A72" s="237"/>
      <c r="B72" s="237"/>
      <c r="C72" s="22" t="s">
        <v>16</v>
      </c>
      <c r="D72" s="22" t="s">
        <v>17</v>
      </c>
      <c r="E72" s="22" t="s">
        <v>18</v>
      </c>
      <c r="F72" s="22" t="s">
        <v>19</v>
      </c>
      <c r="G72" s="22" t="s">
        <v>36</v>
      </c>
      <c r="H72" s="3"/>
      <c r="I72" s="14"/>
      <c r="J72" s="14"/>
      <c r="K72" s="14"/>
      <c r="L72" s="14"/>
    </row>
    <row r="73" spans="1:12" ht="23.25" hidden="1" customHeight="1" x14ac:dyDescent="0.3">
      <c r="A73" s="39" t="s">
        <v>22</v>
      </c>
      <c r="B73" s="22" t="s">
        <v>21</v>
      </c>
      <c r="C73" s="25"/>
      <c r="D73" s="25"/>
      <c r="E73" s="25"/>
      <c r="F73" s="25"/>
      <c r="G73" s="25"/>
      <c r="H73" s="3"/>
      <c r="I73" s="14"/>
      <c r="J73" s="14"/>
      <c r="K73" s="14"/>
      <c r="L73" s="14"/>
    </row>
    <row r="74" spans="1:12" ht="32.25" hidden="1" customHeight="1" x14ac:dyDescent="0.3">
      <c r="A74" s="26" t="s">
        <v>28</v>
      </c>
      <c r="B74" s="27" t="s">
        <v>21</v>
      </c>
      <c r="C74" s="28">
        <f>SUM(C73)</f>
        <v>0</v>
      </c>
      <c r="D74" s="28">
        <f>SUM(D73)</f>
        <v>0</v>
      </c>
      <c r="E74" s="28">
        <f>SUM(E73)</f>
        <v>0</v>
      </c>
      <c r="F74" s="28">
        <f>SUM(F73)</f>
        <v>0</v>
      </c>
      <c r="G74" s="28">
        <f>SUM(G73)</f>
        <v>0</v>
      </c>
      <c r="H74" s="3"/>
      <c r="I74" s="14"/>
      <c r="J74" s="40"/>
      <c r="K74" s="40"/>
      <c r="L74" s="40"/>
    </row>
    <row r="75" spans="1:12" hidden="1" x14ac:dyDescent="0.3"/>
    <row r="76" spans="1:12" hidden="1" x14ac:dyDescent="0.3">
      <c r="E76" s="44"/>
    </row>
  </sheetData>
  <mergeCells count="49">
    <mergeCell ref="D8:G8"/>
    <mergeCell ref="D9:G9"/>
    <mergeCell ref="D10:G10"/>
    <mergeCell ref="F1:G1"/>
    <mergeCell ref="D2:G2"/>
    <mergeCell ref="D3:G3"/>
    <mergeCell ref="D4:G4"/>
    <mergeCell ref="D7:G7"/>
    <mergeCell ref="A34:G34"/>
    <mergeCell ref="A20:G20"/>
    <mergeCell ref="A21:G21"/>
    <mergeCell ref="A22:G22"/>
    <mergeCell ref="A23:G23"/>
    <mergeCell ref="A25:G25"/>
    <mergeCell ref="A26:G26"/>
    <mergeCell ref="A27:G27"/>
    <mergeCell ref="A29:G29"/>
    <mergeCell ref="A30:G30"/>
    <mergeCell ref="A33:G33"/>
    <mergeCell ref="A35:C36"/>
    <mergeCell ref="D35:D36"/>
    <mergeCell ref="E35:G35"/>
    <mergeCell ref="A38:G38"/>
    <mergeCell ref="A39:G39"/>
    <mergeCell ref="H39:I39"/>
    <mergeCell ref="E56:G56"/>
    <mergeCell ref="A41:A42"/>
    <mergeCell ref="B41:B42"/>
    <mergeCell ref="E41:G41"/>
    <mergeCell ref="A46:H46"/>
    <mergeCell ref="A48:G48"/>
    <mergeCell ref="A50:G50"/>
    <mergeCell ref="A40:G40"/>
    <mergeCell ref="A71:A72"/>
    <mergeCell ref="B71:B72"/>
    <mergeCell ref="E71:G71"/>
    <mergeCell ref="A37:C37"/>
    <mergeCell ref="A60:G60"/>
    <mergeCell ref="A62:G62"/>
    <mergeCell ref="A63:G63"/>
    <mergeCell ref="A64:G64"/>
    <mergeCell ref="A65:A66"/>
    <mergeCell ref="B65:B66"/>
    <mergeCell ref="E65:G65"/>
    <mergeCell ref="A51:A52"/>
    <mergeCell ref="B51:B52"/>
    <mergeCell ref="E51:G51"/>
    <mergeCell ref="A56:A57"/>
    <mergeCell ref="B56:B57"/>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82"/>
  <sheetViews>
    <sheetView topLeftCell="A54" zoomScale="70" zoomScaleNormal="70" zoomScaleSheetLayoutView="100" workbookViewId="0">
      <selection activeCell="E102" sqref="E102"/>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c r="F18" s="46"/>
    </row>
    <row r="19" spans="1:13" s="9" customFormat="1" ht="15.6" x14ac:dyDescent="0.3">
      <c r="A19" s="230" t="s">
        <v>5</v>
      </c>
      <c r="B19" s="230"/>
      <c r="C19" s="230"/>
      <c r="D19" s="230"/>
      <c r="E19" s="230"/>
      <c r="F19" s="230"/>
      <c r="G19" s="230"/>
      <c r="H19" s="7"/>
      <c r="I19" s="8"/>
    </row>
    <row r="20" spans="1:13" s="9" customFormat="1" ht="15.6" x14ac:dyDescent="0.3">
      <c r="A20" s="233" t="s">
        <v>207</v>
      </c>
      <c r="B20" s="233"/>
      <c r="C20" s="233"/>
      <c r="D20" s="233"/>
      <c r="E20" s="233"/>
      <c r="F20" s="233"/>
      <c r="G20" s="233"/>
      <c r="H20" s="10"/>
      <c r="I20" s="8"/>
    </row>
    <row r="21" spans="1:13" s="9" customFormat="1" ht="15.6" x14ac:dyDescent="0.3">
      <c r="A21" s="229" t="s">
        <v>6</v>
      </c>
      <c r="B21" s="229"/>
      <c r="C21" s="229"/>
      <c r="D21" s="229"/>
      <c r="E21" s="229"/>
      <c r="F21" s="229"/>
      <c r="G21" s="229"/>
      <c r="H21" s="11"/>
      <c r="I21" s="8"/>
    </row>
    <row r="22" spans="1:13" s="9" customFormat="1" ht="15" customHeight="1" x14ac:dyDescent="0.3">
      <c r="A22" s="230" t="s">
        <v>34</v>
      </c>
      <c r="B22" s="230"/>
      <c r="C22" s="230"/>
      <c r="D22" s="230"/>
      <c r="E22" s="230"/>
      <c r="F22" s="230"/>
      <c r="G22" s="230"/>
      <c r="H22" s="7"/>
      <c r="I22" s="8"/>
    </row>
    <row r="23" spans="1:13" ht="18" customHeight="1" x14ac:dyDescent="0.3">
      <c r="A23" s="12"/>
      <c r="B23" s="12"/>
      <c r="C23" s="13"/>
      <c r="D23" s="13"/>
      <c r="E23" s="13"/>
      <c r="F23" s="13"/>
      <c r="G23" s="13"/>
      <c r="H23" s="13"/>
      <c r="J23" s="14"/>
      <c r="K23" s="14"/>
      <c r="L23" s="14"/>
      <c r="M23" s="14"/>
    </row>
    <row r="24" spans="1:13" ht="47.4" customHeight="1" x14ac:dyDescent="0.3">
      <c r="A24" s="234" t="s">
        <v>102</v>
      </c>
      <c r="B24" s="234"/>
      <c r="C24" s="234"/>
      <c r="D24" s="234"/>
      <c r="E24" s="234"/>
      <c r="F24" s="234"/>
      <c r="G24" s="234"/>
      <c r="H24" s="12"/>
      <c r="J24" s="14"/>
      <c r="K24" s="14"/>
      <c r="L24" s="14"/>
      <c r="M24" s="14"/>
    </row>
    <row r="25" spans="1:13" s="9" customFormat="1" ht="21.75" customHeight="1" x14ac:dyDescent="0.3">
      <c r="A25" s="231" t="s">
        <v>210</v>
      </c>
      <c r="B25" s="227"/>
      <c r="C25" s="227"/>
      <c r="D25" s="227"/>
      <c r="E25" s="227"/>
      <c r="F25" s="227"/>
      <c r="G25" s="227"/>
      <c r="H25" s="13"/>
      <c r="I25" s="8"/>
      <c r="J25" s="13"/>
      <c r="K25" s="13"/>
      <c r="L25" s="13"/>
      <c r="M25" s="13"/>
    </row>
    <row r="26" spans="1:13" s="9" customFormat="1" ht="82.35" customHeight="1" x14ac:dyDescent="0.3">
      <c r="A26" s="226" t="s">
        <v>140</v>
      </c>
      <c r="B26" s="226"/>
      <c r="C26" s="226"/>
      <c r="D26" s="226"/>
      <c r="E26" s="226"/>
      <c r="F26" s="226"/>
      <c r="G26" s="226"/>
      <c r="H26" s="15"/>
      <c r="I26" s="16"/>
      <c r="J26" s="17"/>
      <c r="K26" s="17"/>
      <c r="L26" s="17"/>
    </row>
    <row r="27" spans="1:13" s="18" customFormat="1" ht="17.25" customHeight="1" x14ac:dyDescent="0.3">
      <c r="A27" s="5" t="s">
        <v>7</v>
      </c>
    </row>
    <row r="28" spans="1:13" s="18" customFormat="1" ht="15.75" customHeight="1" x14ac:dyDescent="0.3">
      <c r="A28" s="232" t="s">
        <v>211</v>
      </c>
      <c r="B28" s="232"/>
      <c r="C28" s="232"/>
      <c r="D28" s="232"/>
      <c r="E28" s="232"/>
      <c r="F28" s="232"/>
      <c r="G28" s="232"/>
    </row>
    <row r="29" spans="1:13" s="18" customFormat="1" ht="18" customHeight="1" x14ac:dyDescent="0.3">
      <c r="A29" s="225" t="s">
        <v>133</v>
      </c>
      <c r="B29" s="225"/>
      <c r="C29" s="225"/>
      <c r="D29" s="225"/>
      <c r="E29" s="225"/>
      <c r="F29" s="225"/>
      <c r="G29" s="225"/>
    </row>
    <row r="30" spans="1:13" s="18" customFormat="1" ht="16.649999999999999" customHeight="1" x14ac:dyDescent="0.3">
      <c r="A30" s="5" t="s">
        <v>134</v>
      </c>
    </row>
    <row r="31" spans="1:13" s="18" customFormat="1" ht="15.6" x14ac:dyDescent="0.3">
      <c r="A31" s="5" t="s">
        <v>135</v>
      </c>
    </row>
    <row r="32" spans="1:13" ht="26.7" customHeight="1" x14ac:dyDescent="0.3">
      <c r="A32" s="266" t="s">
        <v>147</v>
      </c>
      <c r="B32" s="266"/>
      <c r="C32" s="266"/>
      <c r="D32" s="266"/>
      <c r="E32" s="266"/>
      <c r="F32" s="266"/>
      <c r="G32" s="266"/>
      <c r="H32" s="12"/>
      <c r="I32" s="19"/>
      <c r="J32" s="20"/>
      <c r="K32" s="20"/>
      <c r="L32" s="20"/>
    </row>
    <row r="33" spans="1:13" s="18" customFormat="1" ht="15.6" customHeight="1" x14ac:dyDescent="0.3">
      <c r="A33" s="77" t="s">
        <v>185</v>
      </c>
      <c r="B33" s="61"/>
      <c r="C33" s="61"/>
      <c r="D33" s="61"/>
      <c r="E33" s="61"/>
      <c r="F33" s="61"/>
      <c r="G33" s="61"/>
    </row>
    <row r="34" spans="1:13" s="48" customFormat="1" ht="20.25" customHeight="1" x14ac:dyDescent="0.3">
      <c r="A34" s="260" t="s">
        <v>66</v>
      </c>
      <c r="B34" s="260"/>
      <c r="C34" s="260"/>
      <c r="D34" s="260" t="s">
        <v>12</v>
      </c>
      <c r="E34" s="260" t="s">
        <v>67</v>
      </c>
      <c r="F34" s="260"/>
      <c r="G34" s="260"/>
    </row>
    <row r="35" spans="1:13" s="48" customFormat="1" ht="19.5" customHeight="1" x14ac:dyDescent="0.3">
      <c r="A35" s="260"/>
      <c r="B35" s="260"/>
      <c r="C35" s="260"/>
      <c r="D35" s="260"/>
      <c r="E35" s="83" t="s">
        <v>18</v>
      </c>
      <c r="F35" s="83" t="s">
        <v>19</v>
      </c>
      <c r="G35" s="83" t="s">
        <v>36</v>
      </c>
    </row>
    <row r="36" spans="1:13" s="144" customFormat="1" ht="27.45" customHeight="1" x14ac:dyDescent="0.3">
      <c r="A36" s="273" t="s">
        <v>99</v>
      </c>
      <c r="B36" s="274"/>
      <c r="C36" s="275"/>
      <c r="D36" s="53" t="s">
        <v>100</v>
      </c>
      <c r="E36" s="53">
        <v>71.900000000000006</v>
      </c>
      <c r="F36" s="165">
        <v>72</v>
      </c>
      <c r="G36" s="53">
        <v>72.3</v>
      </c>
    </row>
    <row r="37" spans="1:13" ht="39.75" customHeight="1" x14ac:dyDescent="0.3">
      <c r="A37" s="226" t="s">
        <v>186</v>
      </c>
      <c r="B37" s="226"/>
      <c r="C37" s="226"/>
      <c r="D37" s="226"/>
      <c r="E37" s="226"/>
      <c r="F37" s="226"/>
      <c r="G37" s="226"/>
      <c r="H37" s="12"/>
    </row>
    <row r="38" spans="1:13" ht="12.15" customHeight="1" x14ac:dyDescent="0.3">
      <c r="A38" s="216"/>
      <c r="B38" s="216"/>
      <c r="C38" s="216"/>
      <c r="D38" s="216"/>
      <c r="E38" s="216"/>
      <c r="F38" s="216"/>
      <c r="G38" s="216"/>
      <c r="H38" s="269"/>
      <c r="I38" s="269"/>
    </row>
    <row r="39" spans="1:13" ht="18.75" customHeight="1" x14ac:dyDescent="0.3">
      <c r="A39" s="217" t="s">
        <v>10</v>
      </c>
      <c r="B39" s="217"/>
      <c r="C39" s="217"/>
      <c r="D39" s="217"/>
      <c r="E39" s="217"/>
      <c r="F39" s="217"/>
      <c r="G39" s="217"/>
      <c r="H39" s="3"/>
      <c r="I39" s="2"/>
    </row>
    <row r="40" spans="1:13" ht="31.2" customHeight="1" x14ac:dyDescent="0.3">
      <c r="A40" s="218" t="s">
        <v>11</v>
      </c>
      <c r="B40" s="218" t="s">
        <v>12</v>
      </c>
      <c r="C40" s="22" t="s">
        <v>13</v>
      </c>
      <c r="D40" s="22" t="s">
        <v>14</v>
      </c>
      <c r="E40" s="222" t="s">
        <v>15</v>
      </c>
      <c r="F40" s="223"/>
      <c r="G40" s="224"/>
      <c r="H40" s="3"/>
      <c r="I40" s="2"/>
    </row>
    <row r="41" spans="1:13" ht="17.25" customHeight="1" x14ac:dyDescent="0.3">
      <c r="A41" s="219"/>
      <c r="B41" s="221"/>
      <c r="C41" s="23" t="s">
        <v>16</v>
      </c>
      <c r="D41" s="23" t="s">
        <v>17</v>
      </c>
      <c r="E41" s="23" t="s">
        <v>18</v>
      </c>
      <c r="F41" s="23" t="s">
        <v>19</v>
      </c>
      <c r="G41" s="23" t="s">
        <v>36</v>
      </c>
      <c r="H41" s="3"/>
      <c r="I41" s="2"/>
    </row>
    <row r="42" spans="1:13" ht="33" customHeight="1" x14ac:dyDescent="0.3">
      <c r="A42" s="24" t="s">
        <v>20</v>
      </c>
      <c r="B42" s="22" t="s">
        <v>21</v>
      </c>
      <c r="C42" s="109">
        <v>344332</v>
      </c>
      <c r="D42" s="109">
        <f>341765-1238</f>
        <v>340527</v>
      </c>
      <c r="E42" s="109">
        <v>434953</v>
      </c>
      <c r="F42" s="25"/>
      <c r="G42" s="25"/>
      <c r="H42" s="3"/>
      <c r="I42" s="2"/>
    </row>
    <row r="43" spans="1:13" ht="21.75" customHeight="1" x14ac:dyDescent="0.3">
      <c r="A43" s="24" t="s">
        <v>22</v>
      </c>
      <c r="B43" s="22" t="s">
        <v>21</v>
      </c>
      <c r="C43" s="25"/>
      <c r="D43" s="25"/>
      <c r="E43" s="25"/>
      <c r="F43" s="25"/>
      <c r="G43" s="25"/>
      <c r="H43" s="3"/>
      <c r="I43" s="2"/>
    </row>
    <row r="44" spans="1:13" ht="27.75" customHeight="1" x14ac:dyDescent="0.3">
      <c r="A44" s="26" t="s">
        <v>23</v>
      </c>
      <c r="B44" s="27" t="s">
        <v>21</v>
      </c>
      <c r="C44" s="28">
        <f>C42+C43</f>
        <v>344332</v>
      </c>
      <c r="D44" s="28">
        <f>D42+D43</f>
        <v>340527</v>
      </c>
      <c r="E44" s="28">
        <f>E42+E43</f>
        <v>434953</v>
      </c>
      <c r="F44" s="28">
        <f>F42+F43</f>
        <v>0</v>
      </c>
      <c r="G44" s="28">
        <f>G42+G43</f>
        <v>0</v>
      </c>
      <c r="H44" s="29"/>
      <c r="I44" s="14"/>
      <c r="J44" s="14"/>
      <c r="K44" s="14"/>
      <c r="L44" s="14"/>
    </row>
    <row r="45" spans="1:13" s="9" customFormat="1" ht="19.5" customHeight="1" x14ac:dyDescent="0.3">
      <c r="A45" s="234" t="s">
        <v>24</v>
      </c>
      <c r="B45" s="234"/>
      <c r="C45" s="234"/>
      <c r="D45" s="234"/>
      <c r="E45" s="234"/>
      <c r="F45" s="234"/>
      <c r="G45" s="234"/>
      <c r="H45" s="234"/>
      <c r="I45" s="8"/>
      <c r="J45" s="13"/>
      <c r="K45" s="13"/>
      <c r="L45" s="13"/>
      <c r="M45" s="13"/>
    </row>
    <row r="46" spans="1:13" s="18" customFormat="1" ht="17.25" customHeight="1" x14ac:dyDescent="0.3">
      <c r="A46" s="5" t="s">
        <v>25</v>
      </c>
    </row>
    <row r="47" spans="1:13" s="18" customFormat="1" ht="15.6" customHeight="1" x14ac:dyDescent="0.3">
      <c r="A47" s="225" t="s">
        <v>133</v>
      </c>
      <c r="B47" s="225"/>
      <c r="C47" s="225"/>
      <c r="D47" s="225"/>
      <c r="E47" s="225"/>
      <c r="F47" s="225"/>
      <c r="G47" s="225"/>
    </row>
    <row r="48" spans="1:13" s="18" customFormat="1" ht="17.25" customHeight="1" x14ac:dyDescent="0.3">
      <c r="A48" s="5" t="s">
        <v>135</v>
      </c>
      <c r="B48" s="30"/>
      <c r="C48" s="30"/>
      <c r="D48" s="30"/>
      <c r="E48" s="30"/>
      <c r="F48" s="30"/>
      <c r="G48" s="30"/>
    </row>
    <row r="49" spans="1:12" ht="36.9" customHeight="1" x14ac:dyDescent="0.3">
      <c r="A49" s="235" t="s">
        <v>187</v>
      </c>
      <c r="B49" s="235"/>
      <c r="C49" s="235"/>
      <c r="D49" s="235"/>
      <c r="E49" s="235"/>
      <c r="F49" s="235"/>
      <c r="G49" s="235"/>
      <c r="H49" s="12"/>
    </row>
    <row r="50" spans="1:12" ht="31.95" customHeight="1" x14ac:dyDescent="0.3">
      <c r="A50" s="236" t="s">
        <v>26</v>
      </c>
      <c r="B50" s="237" t="s">
        <v>12</v>
      </c>
      <c r="C50" s="31" t="s">
        <v>13</v>
      </c>
      <c r="D50" s="31" t="s">
        <v>14</v>
      </c>
      <c r="E50" s="237" t="s">
        <v>15</v>
      </c>
      <c r="F50" s="237"/>
      <c r="G50" s="237"/>
      <c r="H50" s="32"/>
      <c r="I50" s="2"/>
    </row>
    <row r="51" spans="1:12" ht="21.6" customHeight="1" x14ac:dyDescent="0.3">
      <c r="A51" s="236"/>
      <c r="B51" s="237"/>
      <c r="C51" s="22" t="s">
        <v>16</v>
      </c>
      <c r="D51" s="22" t="s">
        <v>17</v>
      </c>
      <c r="E51" s="22" t="s">
        <v>18</v>
      </c>
      <c r="F51" s="22" t="s">
        <v>19</v>
      </c>
      <c r="G51" s="22" t="s">
        <v>36</v>
      </c>
      <c r="H51" s="32"/>
      <c r="I51" s="2"/>
    </row>
    <row r="52" spans="1:12" s="61" customFormat="1" ht="105" customHeight="1" x14ac:dyDescent="0.3">
      <c r="A52" s="65" t="s">
        <v>111</v>
      </c>
      <c r="B52" s="53" t="s">
        <v>94</v>
      </c>
      <c r="C52" s="53">
        <f>C53+C54+C55+C56+C57+C58+C59+C60</f>
        <v>144</v>
      </c>
      <c r="D52" s="53">
        <f t="shared" ref="D52:E52" si="0">D53+D54+D55+D56+D57+D58+D59+D60</f>
        <v>149</v>
      </c>
      <c r="E52" s="53">
        <f t="shared" si="0"/>
        <v>255</v>
      </c>
      <c r="F52" s="53"/>
      <c r="G52" s="53"/>
      <c r="H52" s="60" t="s">
        <v>216</v>
      </c>
      <c r="I52" s="64"/>
      <c r="J52" s="64"/>
      <c r="K52" s="64"/>
      <c r="L52" s="64"/>
    </row>
    <row r="53" spans="1:12" s="61" customFormat="1" ht="67.2" customHeight="1" x14ac:dyDescent="0.3">
      <c r="A53" s="58" t="s">
        <v>103</v>
      </c>
      <c r="B53" s="59" t="s">
        <v>94</v>
      </c>
      <c r="C53" s="53">
        <v>31</v>
      </c>
      <c r="D53" s="53">
        <v>31</v>
      </c>
      <c r="E53" s="53">
        <v>36</v>
      </c>
      <c r="F53" s="59"/>
      <c r="G53" s="59"/>
      <c r="H53" s="60"/>
    </row>
    <row r="54" spans="1:12" s="61" customFormat="1" ht="38.1" customHeight="1" x14ac:dyDescent="0.3">
      <c r="A54" s="58" t="s">
        <v>104</v>
      </c>
      <c r="B54" s="59" t="s">
        <v>94</v>
      </c>
      <c r="C54" s="129">
        <v>61</v>
      </c>
      <c r="D54" s="129">
        <v>61</v>
      </c>
      <c r="E54" s="129">
        <v>71</v>
      </c>
      <c r="F54" s="59"/>
      <c r="G54" s="59"/>
      <c r="H54" s="60"/>
    </row>
    <row r="55" spans="1:12" s="61" customFormat="1" ht="65.400000000000006" customHeight="1" x14ac:dyDescent="0.3">
      <c r="A55" s="58" t="s">
        <v>105</v>
      </c>
      <c r="B55" s="59" t="s">
        <v>94</v>
      </c>
      <c r="C55" s="129">
        <v>42</v>
      </c>
      <c r="D55" s="129">
        <v>46</v>
      </c>
      <c r="E55" s="129">
        <v>56</v>
      </c>
      <c r="F55" s="59"/>
      <c r="G55" s="59"/>
      <c r="H55" s="60"/>
    </row>
    <row r="56" spans="1:12" s="61" customFormat="1" ht="34.65" customHeight="1" x14ac:dyDescent="0.3">
      <c r="A56" s="58" t="s">
        <v>106</v>
      </c>
      <c r="B56" s="59" t="s">
        <v>94</v>
      </c>
      <c r="C56" s="129">
        <v>0</v>
      </c>
      <c r="D56" s="129">
        <v>0</v>
      </c>
      <c r="E56" s="129">
        <v>0</v>
      </c>
      <c r="F56" s="59"/>
      <c r="G56" s="59"/>
      <c r="H56" s="60"/>
    </row>
    <row r="57" spans="1:12" s="61" customFormat="1" ht="34.65" customHeight="1" x14ac:dyDescent="0.3">
      <c r="A57" s="58" t="s">
        <v>107</v>
      </c>
      <c r="B57" s="59" t="s">
        <v>94</v>
      </c>
      <c r="C57" s="129">
        <v>0</v>
      </c>
      <c r="D57" s="129">
        <v>0</v>
      </c>
      <c r="E57" s="129">
        <v>0</v>
      </c>
      <c r="F57" s="59"/>
      <c r="G57" s="59"/>
      <c r="H57" s="60"/>
    </row>
    <row r="58" spans="1:12" s="61" customFormat="1" ht="34.65" customHeight="1" x14ac:dyDescent="0.3">
      <c r="A58" s="62" t="s">
        <v>108</v>
      </c>
      <c r="B58" s="59" t="s">
        <v>94</v>
      </c>
      <c r="C58" s="129">
        <v>10</v>
      </c>
      <c r="D58" s="129">
        <v>11</v>
      </c>
      <c r="E58" s="129">
        <v>11</v>
      </c>
      <c r="F58" s="63"/>
      <c r="G58" s="63"/>
      <c r="H58" s="60"/>
      <c r="I58" s="64"/>
      <c r="J58" s="64"/>
      <c r="K58" s="64"/>
      <c r="L58" s="64"/>
    </row>
    <row r="59" spans="1:12" s="54" customFormat="1" ht="39.75" customHeight="1" x14ac:dyDescent="0.3">
      <c r="A59" s="62" t="s">
        <v>109</v>
      </c>
      <c r="B59" s="52" t="s">
        <v>94</v>
      </c>
      <c r="C59" s="129">
        <v>0</v>
      </c>
      <c r="D59" s="129">
        <v>0</v>
      </c>
      <c r="E59" s="129">
        <v>33</v>
      </c>
      <c r="F59" s="56"/>
      <c r="G59" s="56"/>
      <c r="H59" s="57"/>
    </row>
    <row r="60" spans="1:12" s="54" customFormat="1" ht="46.65" customHeight="1" x14ac:dyDescent="0.3">
      <c r="A60" s="62" t="s">
        <v>110</v>
      </c>
      <c r="B60" s="52" t="s">
        <v>94</v>
      </c>
      <c r="C60" s="129">
        <v>0</v>
      </c>
      <c r="D60" s="129">
        <v>0</v>
      </c>
      <c r="E60" s="129">
        <v>48</v>
      </c>
      <c r="F60" s="56"/>
      <c r="G60" s="56"/>
      <c r="H60" s="57"/>
    </row>
    <row r="61" spans="1:12" ht="10.199999999999999" customHeight="1" x14ac:dyDescent="0.3">
      <c r="A61" s="36"/>
      <c r="B61" s="37"/>
      <c r="C61" s="38"/>
      <c r="D61" s="38"/>
      <c r="E61" s="38"/>
      <c r="F61" s="38"/>
      <c r="G61" s="38"/>
      <c r="H61" s="32"/>
      <c r="I61" s="2"/>
    </row>
    <row r="62" spans="1:12" ht="25.95" customHeight="1" x14ac:dyDescent="0.3">
      <c r="A62" s="237" t="s">
        <v>27</v>
      </c>
      <c r="B62" s="237" t="s">
        <v>12</v>
      </c>
      <c r="C62" s="31" t="s">
        <v>13</v>
      </c>
      <c r="D62" s="31" t="s">
        <v>14</v>
      </c>
      <c r="E62" s="237" t="s">
        <v>15</v>
      </c>
      <c r="F62" s="237"/>
      <c r="G62" s="237"/>
      <c r="H62" s="32"/>
      <c r="I62" s="14"/>
      <c r="J62" s="14"/>
      <c r="K62" s="14"/>
      <c r="L62" s="14"/>
    </row>
    <row r="63" spans="1:12" ht="15.75" customHeight="1" x14ac:dyDescent="0.3">
      <c r="A63" s="237"/>
      <c r="B63" s="237"/>
      <c r="C63" s="22" t="s">
        <v>16</v>
      </c>
      <c r="D63" s="22" t="s">
        <v>17</v>
      </c>
      <c r="E63" s="22" t="s">
        <v>18</v>
      </c>
      <c r="F63" s="22" t="s">
        <v>19</v>
      </c>
      <c r="G63" s="22" t="s">
        <v>36</v>
      </c>
      <c r="H63" s="3"/>
      <c r="I63" s="14"/>
      <c r="J63" s="14"/>
      <c r="K63" s="14"/>
      <c r="L63" s="14"/>
    </row>
    <row r="64" spans="1:12" ht="31.2" customHeight="1" x14ac:dyDescent="0.3">
      <c r="A64" s="39" t="s">
        <v>20</v>
      </c>
      <c r="B64" s="22" t="s">
        <v>21</v>
      </c>
      <c r="C64" s="109">
        <v>344332</v>
      </c>
      <c r="D64" s="109">
        <f>341765-1238</f>
        <v>340527</v>
      </c>
      <c r="E64" s="109">
        <v>434953</v>
      </c>
      <c r="F64" s="25"/>
      <c r="G64" s="25"/>
      <c r="H64" s="3"/>
      <c r="I64" s="14"/>
      <c r="J64" s="14"/>
      <c r="K64" s="14"/>
      <c r="L64" s="14"/>
    </row>
    <row r="65" spans="1:13" ht="32.25" customHeight="1" x14ac:dyDescent="0.3">
      <c r="A65" s="26" t="s">
        <v>28</v>
      </c>
      <c r="B65" s="27" t="s">
        <v>21</v>
      </c>
      <c r="C65" s="28">
        <f>SUM(C64)</f>
        <v>344332</v>
      </c>
      <c r="D65" s="28">
        <f>SUM(D64)</f>
        <v>340527</v>
      </c>
      <c r="E65" s="28">
        <f>SUM(E64)</f>
        <v>434953</v>
      </c>
      <c r="F65" s="28">
        <f>SUM(F64)</f>
        <v>0</v>
      </c>
      <c r="G65" s="28">
        <f>SUM(G64)</f>
        <v>0</v>
      </c>
      <c r="H65" s="3"/>
      <c r="I65" s="14"/>
      <c r="J65" s="40"/>
      <c r="K65" s="40"/>
      <c r="L65" s="40"/>
    </row>
    <row r="66" spans="1:13" s="9" customFormat="1" ht="16.649999999999999" hidden="1" customHeight="1" x14ac:dyDescent="0.3">
      <c r="A66" s="238" t="s">
        <v>29</v>
      </c>
      <c r="B66" s="238"/>
      <c r="C66" s="238"/>
      <c r="D66" s="238"/>
      <c r="E66" s="238"/>
      <c r="F66" s="238"/>
      <c r="G66" s="238"/>
      <c r="H66" s="12"/>
      <c r="I66" s="8"/>
      <c r="J66" s="13"/>
      <c r="K66" s="13"/>
      <c r="L66" s="13"/>
      <c r="M66" s="13"/>
    </row>
    <row r="67" spans="1:13" s="9" customFormat="1" ht="16.649999999999999" hidden="1" customHeight="1" x14ac:dyDescent="0.3">
      <c r="A67" s="15" t="s">
        <v>30</v>
      </c>
      <c r="B67" s="15"/>
      <c r="C67" s="15"/>
      <c r="D67" s="15"/>
      <c r="E67" s="15"/>
      <c r="F67" s="15"/>
      <c r="G67" s="15"/>
      <c r="H67" s="15"/>
      <c r="I67" s="8"/>
    </row>
    <row r="68" spans="1:13" s="9" customFormat="1" ht="15" hidden="1" customHeight="1" x14ac:dyDescent="0.3">
      <c r="A68" s="226" t="s">
        <v>43</v>
      </c>
      <c r="B68" s="226"/>
      <c r="C68" s="226"/>
      <c r="D68" s="226"/>
      <c r="E68" s="226"/>
      <c r="F68" s="226"/>
      <c r="G68" s="226"/>
      <c r="H68" s="41"/>
      <c r="I68" s="8"/>
    </row>
    <row r="69" spans="1:13" s="9" customFormat="1" ht="15" hidden="1" customHeight="1" x14ac:dyDescent="0.3">
      <c r="A69" s="234" t="s">
        <v>44</v>
      </c>
      <c r="B69" s="226"/>
      <c r="C69" s="226"/>
      <c r="D69" s="226"/>
      <c r="E69" s="226"/>
      <c r="F69" s="226"/>
      <c r="G69" s="226"/>
      <c r="H69" s="15"/>
      <c r="I69" s="8"/>
    </row>
    <row r="70" spans="1:13" ht="21.45" hidden="1" customHeight="1" x14ac:dyDescent="0.3">
      <c r="A70" s="226" t="s">
        <v>45</v>
      </c>
      <c r="B70" s="226"/>
      <c r="C70" s="226"/>
      <c r="D70" s="226"/>
      <c r="E70" s="226"/>
      <c r="F70" s="226"/>
      <c r="G70" s="226"/>
      <c r="H70" s="12"/>
    </row>
    <row r="71" spans="1:13" ht="17.25" hidden="1" customHeight="1" x14ac:dyDescent="0.3">
      <c r="A71" s="239" t="s">
        <v>26</v>
      </c>
      <c r="B71" s="237" t="s">
        <v>12</v>
      </c>
      <c r="C71" s="31" t="s">
        <v>13</v>
      </c>
      <c r="D71" s="31" t="s">
        <v>14</v>
      </c>
      <c r="E71" s="237" t="s">
        <v>15</v>
      </c>
      <c r="F71" s="237"/>
      <c r="G71" s="237"/>
      <c r="H71" s="32"/>
      <c r="I71" s="2"/>
    </row>
    <row r="72" spans="1:13" ht="17.25" hidden="1" customHeight="1" x14ac:dyDescent="0.3">
      <c r="A72" s="240"/>
      <c r="B72" s="237"/>
      <c r="C72" s="22" t="s">
        <v>16</v>
      </c>
      <c r="D72" s="22" t="s">
        <v>17</v>
      </c>
      <c r="E72" s="22" t="s">
        <v>18</v>
      </c>
      <c r="F72" s="22" t="s">
        <v>19</v>
      </c>
      <c r="G72" s="22" t="s">
        <v>36</v>
      </c>
      <c r="H72" s="32"/>
      <c r="I72" s="2"/>
    </row>
    <row r="73" spans="1:13" ht="15.6" hidden="1" x14ac:dyDescent="0.3">
      <c r="A73" s="42" t="s">
        <v>46</v>
      </c>
      <c r="B73" s="22" t="s">
        <v>47</v>
      </c>
      <c r="C73" s="43"/>
      <c r="D73" s="43"/>
      <c r="E73" s="43"/>
      <c r="F73" s="43"/>
      <c r="G73" s="43"/>
      <c r="H73" s="32"/>
      <c r="I73" s="2"/>
    </row>
    <row r="74" spans="1:13" ht="15" hidden="1" customHeight="1" x14ac:dyDescent="0.3">
      <c r="A74" s="42" t="s">
        <v>46</v>
      </c>
      <c r="B74" s="22" t="s">
        <v>47</v>
      </c>
      <c r="C74" s="43"/>
      <c r="D74" s="43"/>
      <c r="E74" s="43"/>
      <c r="F74" s="43"/>
      <c r="G74" s="43"/>
      <c r="H74" s="32"/>
      <c r="I74" s="2"/>
    </row>
    <row r="75" spans="1:13" ht="15" hidden="1" customHeight="1" x14ac:dyDescent="0.3">
      <c r="A75" s="42" t="s">
        <v>46</v>
      </c>
      <c r="B75" s="22" t="s">
        <v>47</v>
      </c>
      <c r="C75" s="43"/>
      <c r="D75" s="43"/>
      <c r="E75" s="43"/>
      <c r="F75" s="43"/>
      <c r="G75" s="43"/>
      <c r="H75" s="32"/>
      <c r="I75" s="2"/>
    </row>
    <row r="76" spans="1:13" ht="19.5" hidden="1" customHeight="1" x14ac:dyDescent="0.3">
      <c r="A76" s="36"/>
      <c r="B76" s="37"/>
      <c r="C76" s="38"/>
      <c r="D76" s="38"/>
      <c r="E76" s="38"/>
      <c r="F76" s="38"/>
      <c r="G76" s="38"/>
      <c r="H76" s="32"/>
      <c r="I76" s="2"/>
    </row>
    <row r="77" spans="1:13" ht="15.75" hidden="1" customHeight="1" x14ac:dyDescent="0.3">
      <c r="A77" s="237" t="s">
        <v>27</v>
      </c>
      <c r="B77" s="237" t="s">
        <v>12</v>
      </c>
      <c r="C77" s="31" t="s">
        <v>13</v>
      </c>
      <c r="D77" s="31" t="s">
        <v>14</v>
      </c>
      <c r="E77" s="237" t="s">
        <v>15</v>
      </c>
      <c r="F77" s="237"/>
      <c r="G77" s="237"/>
      <c r="H77" s="32"/>
      <c r="I77" s="14"/>
      <c r="J77" s="14"/>
      <c r="K77" s="14"/>
      <c r="L77" s="14"/>
    </row>
    <row r="78" spans="1:13" ht="18" hidden="1" customHeight="1" x14ac:dyDescent="0.3">
      <c r="A78" s="237"/>
      <c r="B78" s="237"/>
      <c r="C78" s="22" t="s">
        <v>16</v>
      </c>
      <c r="D78" s="22" t="s">
        <v>17</v>
      </c>
      <c r="E78" s="22" t="s">
        <v>18</v>
      </c>
      <c r="F78" s="22" t="s">
        <v>19</v>
      </c>
      <c r="G78" s="22" t="s">
        <v>36</v>
      </c>
      <c r="H78" s="3"/>
      <c r="I78" s="14"/>
      <c r="J78" s="14"/>
      <c r="K78" s="14"/>
      <c r="L78" s="14"/>
    </row>
    <row r="79" spans="1:13" ht="23.25" hidden="1" customHeight="1" x14ac:dyDescent="0.3">
      <c r="A79" s="39" t="s">
        <v>22</v>
      </c>
      <c r="B79" s="22" t="s">
        <v>21</v>
      </c>
      <c r="C79" s="25"/>
      <c r="D79" s="25"/>
      <c r="E79" s="25"/>
      <c r="F79" s="25"/>
      <c r="G79" s="25"/>
      <c r="H79" s="3"/>
      <c r="I79" s="14"/>
      <c r="J79" s="14"/>
      <c r="K79" s="14"/>
      <c r="L79" s="14"/>
    </row>
    <row r="80" spans="1:13" ht="32.25" hidden="1" customHeight="1" x14ac:dyDescent="0.3">
      <c r="A80" s="26" t="s">
        <v>28</v>
      </c>
      <c r="B80" s="27" t="s">
        <v>21</v>
      </c>
      <c r="C80" s="28">
        <f>SUM(C79)</f>
        <v>0</v>
      </c>
      <c r="D80" s="28">
        <f>SUM(D79)</f>
        <v>0</v>
      </c>
      <c r="E80" s="28">
        <f>SUM(E79)</f>
        <v>0</v>
      </c>
      <c r="F80" s="28">
        <f>SUM(F79)</f>
        <v>0</v>
      </c>
      <c r="G80" s="28">
        <f>SUM(G79)</f>
        <v>0</v>
      </c>
      <c r="H80" s="3"/>
      <c r="I80" s="14"/>
      <c r="J80" s="40"/>
      <c r="K80" s="40"/>
      <c r="L80" s="40"/>
    </row>
    <row r="81" spans="5:5" hidden="1" x14ac:dyDescent="0.3"/>
    <row r="82" spans="5:5" hidden="1" x14ac:dyDescent="0.3">
      <c r="E82" s="44"/>
    </row>
  </sheetData>
  <mergeCells count="48">
    <mergeCell ref="D8:G8"/>
    <mergeCell ref="D9:G9"/>
    <mergeCell ref="D10:G10"/>
    <mergeCell ref="A24:G24"/>
    <mergeCell ref="A25:G25"/>
    <mergeCell ref="A19:G19"/>
    <mergeCell ref="A20:G20"/>
    <mergeCell ref="A21:G21"/>
    <mergeCell ref="A22:G22"/>
    <mergeCell ref="F1:G1"/>
    <mergeCell ref="D2:G2"/>
    <mergeCell ref="D3:G3"/>
    <mergeCell ref="D4:G4"/>
    <mergeCell ref="D7:G7"/>
    <mergeCell ref="A34:C35"/>
    <mergeCell ref="D34:D35"/>
    <mergeCell ref="E34:G34"/>
    <mergeCell ref="A32:G32"/>
    <mergeCell ref="A26:G26"/>
    <mergeCell ref="A28:G28"/>
    <mergeCell ref="A29:G29"/>
    <mergeCell ref="A36:C36"/>
    <mergeCell ref="A37:G37"/>
    <mergeCell ref="H38:I38"/>
    <mergeCell ref="A39:G39"/>
    <mergeCell ref="A40:A41"/>
    <mergeCell ref="B40:B41"/>
    <mergeCell ref="E40:G40"/>
    <mergeCell ref="A38:G38"/>
    <mergeCell ref="A69:G69"/>
    <mergeCell ref="A45:H45"/>
    <mergeCell ref="A47:G47"/>
    <mergeCell ref="A49:G49"/>
    <mergeCell ref="A50:A51"/>
    <mergeCell ref="B50:B51"/>
    <mergeCell ref="E50:G50"/>
    <mergeCell ref="A62:A63"/>
    <mergeCell ref="B62:B63"/>
    <mergeCell ref="E62:G62"/>
    <mergeCell ref="A66:G66"/>
    <mergeCell ref="A68:G68"/>
    <mergeCell ref="A70:G70"/>
    <mergeCell ref="A71:A72"/>
    <mergeCell ref="B71:B72"/>
    <mergeCell ref="E71:G71"/>
    <mergeCell ref="A77:A78"/>
    <mergeCell ref="B77:B78"/>
    <mergeCell ref="E77:G77"/>
  </mergeCells>
  <printOptions horizontalCentered="1"/>
  <pageMargins left="0.39370078740157483" right="0.39370078740157483" top="0.39370078740157483" bottom="0.39370078740157483" header="0.19685039370078741" footer="0.19685039370078741"/>
  <pageSetup paperSize="9" scale="82" fitToHeight="0" orientation="landscape" r:id="rId1"/>
  <headerFooter alignWithMargins="0"/>
  <rowBreaks count="2" manualBreakCount="2">
    <brk id="26" max="6" man="1"/>
    <brk id="49" max="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79"/>
  <sheetViews>
    <sheetView zoomScale="70" zoomScaleNormal="70" zoomScaleSheetLayoutView="100" workbookViewId="0">
      <selection activeCell="D12" sqref="D12:G1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39.15" customHeight="1" x14ac:dyDescent="0.3">
      <c r="A25" s="234" t="s">
        <v>112</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81.45"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26.7" customHeight="1" x14ac:dyDescent="0.3">
      <c r="A33" s="266" t="s">
        <v>201</v>
      </c>
      <c r="B33" s="266"/>
      <c r="C33" s="266"/>
      <c r="D33" s="266"/>
      <c r="E33" s="266"/>
      <c r="F33" s="266"/>
      <c r="G33" s="266"/>
      <c r="H33" s="12"/>
      <c r="I33" s="19"/>
      <c r="J33" s="20"/>
      <c r="K33" s="20"/>
      <c r="L33" s="20"/>
    </row>
    <row r="34" spans="1:13" s="18" customFormat="1" ht="15.6" customHeight="1" x14ac:dyDescent="0.3">
      <c r="A34" s="276" t="s">
        <v>182</v>
      </c>
      <c r="B34" s="276"/>
      <c r="C34" s="276"/>
      <c r="D34" s="276"/>
      <c r="E34" s="276"/>
      <c r="F34" s="276"/>
      <c r="G34" s="276"/>
    </row>
    <row r="35" spans="1:13" s="48" customFormat="1" ht="20.25" customHeight="1" x14ac:dyDescent="0.3">
      <c r="A35" s="260" t="s">
        <v>66</v>
      </c>
      <c r="B35" s="260"/>
      <c r="C35" s="260"/>
      <c r="D35" s="260" t="s">
        <v>12</v>
      </c>
      <c r="E35" s="260" t="s">
        <v>67</v>
      </c>
      <c r="F35" s="260"/>
      <c r="G35" s="260"/>
    </row>
    <row r="36" spans="1:13" s="48" customFormat="1" ht="19.5" customHeight="1" x14ac:dyDescent="0.3">
      <c r="A36" s="260"/>
      <c r="B36" s="260"/>
      <c r="C36" s="260"/>
      <c r="D36" s="260"/>
      <c r="E36" s="83" t="s">
        <v>18</v>
      </c>
      <c r="F36" s="83" t="s">
        <v>19</v>
      </c>
      <c r="G36" s="83" t="s">
        <v>36</v>
      </c>
    </row>
    <row r="37" spans="1:13" s="144" customFormat="1" ht="27.45" customHeight="1" x14ac:dyDescent="0.3">
      <c r="A37" s="273" t="s">
        <v>99</v>
      </c>
      <c r="B37" s="274"/>
      <c r="C37" s="275"/>
      <c r="D37" s="53" t="s">
        <v>100</v>
      </c>
      <c r="E37" s="53">
        <v>71.900000000000006</v>
      </c>
      <c r="F37" s="165">
        <v>72</v>
      </c>
      <c r="G37" s="53">
        <v>72.3</v>
      </c>
    </row>
    <row r="38" spans="1:13" ht="31.5" customHeight="1" x14ac:dyDescent="0.3">
      <c r="A38" s="226" t="s">
        <v>188</v>
      </c>
      <c r="B38" s="226"/>
      <c r="C38" s="226"/>
      <c r="D38" s="226"/>
      <c r="E38" s="226"/>
      <c r="F38" s="226"/>
      <c r="G38" s="226"/>
      <c r="H38" s="12"/>
    </row>
    <row r="39" spans="1:13" ht="15.6" x14ac:dyDescent="0.3">
      <c r="A39" s="216"/>
      <c r="B39" s="216"/>
      <c r="C39" s="216"/>
      <c r="D39" s="216"/>
      <c r="E39" s="216"/>
      <c r="F39" s="216"/>
      <c r="G39" s="216"/>
      <c r="H39" s="269"/>
      <c r="I39" s="269"/>
    </row>
    <row r="40" spans="1:13" ht="18.75" customHeight="1" x14ac:dyDescent="0.3">
      <c r="A40" s="217" t="s">
        <v>10</v>
      </c>
      <c r="B40" s="217"/>
      <c r="C40" s="217"/>
      <c r="D40" s="217"/>
      <c r="E40" s="217"/>
      <c r="F40" s="217"/>
      <c r="G40" s="217"/>
      <c r="H40" s="3"/>
      <c r="I40" s="2"/>
    </row>
    <row r="41" spans="1:13" ht="31.2" customHeight="1" x14ac:dyDescent="0.3">
      <c r="A41" s="218" t="s">
        <v>11</v>
      </c>
      <c r="B41" s="218" t="s">
        <v>12</v>
      </c>
      <c r="C41" s="22" t="s">
        <v>13</v>
      </c>
      <c r="D41" s="22" t="s">
        <v>14</v>
      </c>
      <c r="E41" s="222" t="s">
        <v>15</v>
      </c>
      <c r="F41" s="223"/>
      <c r="G41" s="224"/>
      <c r="H41" s="3"/>
      <c r="I41" s="2"/>
    </row>
    <row r="42" spans="1:13" ht="17.25" customHeight="1" x14ac:dyDescent="0.3">
      <c r="A42" s="219"/>
      <c r="B42" s="221"/>
      <c r="C42" s="23" t="s">
        <v>16</v>
      </c>
      <c r="D42" s="23" t="s">
        <v>17</v>
      </c>
      <c r="E42" s="23" t="s">
        <v>18</v>
      </c>
      <c r="F42" s="23" t="s">
        <v>19</v>
      </c>
      <c r="G42" s="23" t="s">
        <v>36</v>
      </c>
      <c r="H42" s="3"/>
      <c r="I42" s="2"/>
    </row>
    <row r="43" spans="1:13" ht="33" customHeight="1" x14ac:dyDescent="0.3">
      <c r="A43" s="24" t="s">
        <v>20</v>
      </c>
      <c r="B43" s="22" t="s">
        <v>21</v>
      </c>
      <c r="C43" s="109">
        <v>707589</v>
      </c>
      <c r="D43" s="109">
        <f>676381-41-10</f>
        <v>676330</v>
      </c>
      <c r="E43" s="109">
        <v>641308</v>
      </c>
      <c r="F43" s="25"/>
      <c r="G43" s="25"/>
      <c r="H43" s="3"/>
      <c r="I43" s="2"/>
    </row>
    <row r="44" spans="1:13" ht="21.75" customHeight="1" x14ac:dyDescent="0.3">
      <c r="A44" s="24" t="s">
        <v>22</v>
      </c>
      <c r="B44" s="22" t="s">
        <v>21</v>
      </c>
      <c r="C44" s="25"/>
      <c r="D44" s="25"/>
      <c r="E44" s="25"/>
      <c r="F44" s="25"/>
      <c r="G44" s="25"/>
      <c r="H44" s="3"/>
      <c r="I44" s="2"/>
    </row>
    <row r="45" spans="1:13" ht="27.75" customHeight="1" x14ac:dyDescent="0.3">
      <c r="A45" s="26" t="s">
        <v>23</v>
      </c>
      <c r="B45" s="27" t="s">
        <v>21</v>
      </c>
      <c r="C45" s="28">
        <f>C43+C44</f>
        <v>707589</v>
      </c>
      <c r="D45" s="28">
        <f>D43+D44</f>
        <v>676330</v>
      </c>
      <c r="E45" s="28">
        <f>E43+E44</f>
        <v>641308</v>
      </c>
      <c r="F45" s="28">
        <f>F43+F44</f>
        <v>0</v>
      </c>
      <c r="G45" s="28">
        <f>G43+G44</f>
        <v>0</v>
      </c>
      <c r="H45" s="29"/>
      <c r="I45" s="14"/>
      <c r="J45" s="14"/>
      <c r="K45" s="14"/>
      <c r="L45" s="14"/>
    </row>
    <row r="46" spans="1:13" s="9" customFormat="1" ht="19.5" customHeight="1" x14ac:dyDescent="0.3">
      <c r="A46" s="234" t="s">
        <v>24</v>
      </c>
      <c r="B46" s="234"/>
      <c r="C46" s="234"/>
      <c r="D46" s="234"/>
      <c r="E46" s="234"/>
      <c r="F46" s="234"/>
      <c r="G46" s="234"/>
      <c r="H46" s="234"/>
      <c r="I46" s="8"/>
      <c r="J46" s="13"/>
      <c r="K46" s="13"/>
      <c r="L46" s="13"/>
      <c r="M46" s="13"/>
    </row>
    <row r="47" spans="1:13" s="18" customFormat="1" ht="17.25" customHeight="1" x14ac:dyDescent="0.3">
      <c r="A47" s="5" t="s">
        <v>25</v>
      </c>
    </row>
    <row r="48" spans="1:13" s="18" customFormat="1" ht="15.6" customHeight="1" x14ac:dyDescent="0.3">
      <c r="A48" s="225" t="s">
        <v>133</v>
      </c>
      <c r="B48" s="225"/>
      <c r="C48" s="225"/>
      <c r="D48" s="225"/>
      <c r="E48" s="225"/>
      <c r="F48" s="225"/>
      <c r="G48" s="225"/>
    </row>
    <row r="49" spans="1:13" s="18" customFormat="1" ht="17.25" customHeight="1" x14ac:dyDescent="0.3">
      <c r="A49" s="5" t="s">
        <v>135</v>
      </c>
      <c r="B49" s="30"/>
      <c r="C49" s="30"/>
      <c r="D49" s="30"/>
      <c r="E49" s="30"/>
      <c r="F49" s="30"/>
      <c r="G49" s="30"/>
    </row>
    <row r="50" spans="1:13" ht="34.950000000000003" customHeight="1" x14ac:dyDescent="0.3">
      <c r="A50" s="235" t="s">
        <v>189</v>
      </c>
      <c r="B50" s="235"/>
      <c r="C50" s="235"/>
      <c r="D50" s="235"/>
      <c r="E50" s="235"/>
      <c r="F50" s="235"/>
      <c r="G50" s="235"/>
      <c r="H50" s="12"/>
    </row>
    <row r="51" spans="1:13" ht="31.95" customHeight="1" x14ac:dyDescent="0.3">
      <c r="A51" s="236" t="s">
        <v>26</v>
      </c>
      <c r="B51" s="237" t="s">
        <v>12</v>
      </c>
      <c r="C51" s="31" t="s">
        <v>13</v>
      </c>
      <c r="D51" s="31" t="s">
        <v>14</v>
      </c>
      <c r="E51" s="237" t="s">
        <v>15</v>
      </c>
      <c r="F51" s="237"/>
      <c r="G51" s="237"/>
      <c r="H51" s="32"/>
      <c r="I51" s="2"/>
    </row>
    <row r="52" spans="1:13" ht="25.2" customHeight="1" x14ac:dyDescent="0.3">
      <c r="A52" s="236"/>
      <c r="B52" s="237"/>
      <c r="C52" s="22" t="s">
        <v>16</v>
      </c>
      <c r="D52" s="22" t="s">
        <v>17</v>
      </c>
      <c r="E52" s="22" t="s">
        <v>18</v>
      </c>
      <c r="F52" s="22" t="s">
        <v>19</v>
      </c>
      <c r="G52" s="22" t="s">
        <v>36</v>
      </c>
      <c r="H52" s="32"/>
      <c r="I52" s="2"/>
    </row>
    <row r="53" spans="1:13" s="61" customFormat="1" ht="63.6" customHeight="1" x14ac:dyDescent="0.3">
      <c r="A53" s="65" t="s">
        <v>228</v>
      </c>
      <c r="B53" s="53" t="s">
        <v>72</v>
      </c>
      <c r="C53" s="53">
        <v>28</v>
      </c>
      <c r="D53" s="53">
        <v>27</v>
      </c>
      <c r="E53" s="53">
        <v>29</v>
      </c>
      <c r="F53" s="53"/>
      <c r="G53" s="53"/>
      <c r="H53" s="60"/>
    </row>
    <row r="54" spans="1:13" s="61" customFormat="1" ht="31.2" x14ac:dyDescent="0.3">
      <c r="A54" s="58" t="s">
        <v>113</v>
      </c>
      <c r="B54" s="59" t="s">
        <v>94</v>
      </c>
      <c r="C54" s="59">
        <v>15</v>
      </c>
      <c r="D54" s="59">
        <v>15</v>
      </c>
      <c r="E54" s="59">
        <v>19</v>
      </c>
      <c r="F54" s="59"/>
      <c r="G54" s="59"/>
      <c r="H54" s="60"/>
    </row>
    <row r="55" spans="1:13" ht="17.399999999999999" customHeight="1" x14ac:dyDescent="0.3">
      <c r="A55" s="36"/>
      <c r="B55" s="37"/>
      <c r="C55" s="38"/>
      <c r="D55" s="38"/>
      <c r="E55" s="38"/>
      <c r="F55" s="38"/>
      <c r="G55" s="38"/>
      <c r="H55" s="32"/>
      <c r="I55" s="2"/>
    </row>
    <row r="56" spans="1:13" ht="25.95" customHeight="1" x14ac:dyDescent="0.3">
      <c r="A56" s="237" t="s">
        <v>27</v>
      </c>
      <c r="B56" s="237" t="s">
        <v>12</v>
      </c>
      <c r="C56" s="31" t="s">
        <v>13</v>
      </c>
      <c r="D56" s="31" t="s">
        <v>14</v>
      </c>
      <c r="E56" s="237" t="s">
        <v>15</v>
      </c>
      <c r="F56" s="237"/>
      <c r="G56" s="237"/>
      <c r="H56" s="32"/>
      <c r="I56" s="14"/>
      <c r="J56" s="14"/>
      <c r="K56" s="14"/>
      <c r="L56" s="14"/>
    </row>
    <row r="57" spans="1:13" ht="19.95" customHeight="1" x14ac:dyDescent="0.3">
      <c r="A57" s="237"/>
      <c r="B57" s="237"/>
      <c r="C57" s="22" t="s">
        <v>16</v>
      </c>
      <c r="D57" s="22" t="s">
        <v>17</v>
      </c>
      <c r="E57" s="22" t="s">
        <v>18</v>
      </c>
      <c r="F57" s="22" t="s">
        <v>19</v>
      </c>
      <c r="G57" s="22" t="s">
        <v>36</v>
      </c>
      <c r="H57" s="3"/>
      <c r="I57" s="14"/>
      <c r="J57" s="14"/>
      <c r="K57" s="14"/>
      <c r="L57" s="14"/>
    </row>
    <row r="58" spans="1:13" ht="31.2" customHeight="1" x14ac:dyDescent="0.3">
      <c r="A58" s="39" t="s">
        <v>20</v>
      </c>
      <c r="B58" s="22" t="s">
        <v>21</v>
      </c>
      <c r="C58" s="109">
        <v>707589</v>
      </c>
      <c r="D58" s="109">
        <f>676381-41-10</f>
        <v>676330</v>
      </c>
      <c r="E58" s="109">
        <v>641308</v>
      </c>
      <c r="F58" s="25"/>
      <c r="G58" s="25"/>
      <c r="H58" s="3"/>
      <c r="I58" s="14"/>
      <c r="J58" s="14"/>
      <c r="K58" s="14"/>
      <c r="L58" s="14"/>
    </row>
    <row r="59" spans="1:13" ht="32.25" customHeight="1" x14ac:dyDescent="0.3">
      <c r="A59" s="26" t="s">
        <v>28</v>
      </c>
      <c r="B59" s="27" t="s">
        <v>21</v>
      </c>
      <c r="C59" s="28">
        <f>SUM(C58)</f>
        <v>707589</v>
      </c>
      <c r="D59" s="28">
        <f>SUM(D58)</f>
        <v>676330</v>
      </c>
      <c r="E59" s="28">
        <f>SUM(E58)</f>
        <v>641308</v>
      </c>
      <c r="F59" s="28">
        <f>SUM(F58)</f>
        <v>0</v>
      </c>
      <c r="G59" s="28">
        <f>SUM(G58)</f>
        <v>0</v>
      </c>
      <c r="H59" s="3"/>
      <c r="I59" s="14"/>
      <c r="J59" s="40"/>
      <c r="K59" s="40"/>
      <c r="L59" s="40"/>
    </row>
    <row r="60" spans="1:13" s="9" customFormat="1" ht="19.649999999999999" hidden="1" customHeight="1" x14ac:dyDescent="0.3">
      <c r="A60" s="238" t="s">
        <v>29</v>
      </c>
      <c r="B60" s="238"/>
      <c r="C60" s="238"/>
      <c r="D60" s="238"/>
      <c r="E60" s="238"/>
      <c r="F60" s="238"/>
      <c r="G60" s="238"/>
      <c r="H60" s="12"/>
      <c r="I60" s="8"/>
      <c r="J60" s="13"/>
      <c r="K60" s="13"/>
      <c r="L60" s="13"/>
      <c r="M60" s="13"/>
    </row>
    <row r="61" spans="1:13" s="9" customFormat="1" ht="16.649999999999999" hidden="1" customHeight="1" x14ac:dyDescent="0.3">
      <c r="A61" s="15" t="s">
        <v>30</v>
      </c>
      <c r="B61" s="15"/>
      <c r="C61" s="15"/>
      <c r="D61" s="15"/>
      <c r="E61" s="15"/>
      <c r="F61" s="15"/>
      <c r="G61" s="15"/>
      <c r="H61" s="15"/>
      <c r="I61" s="8"/>
    </row>
    <row r="62" spans="1:13" s="9" customFormat="1" ht="15" hidden="1" customHeight="1" x14ac:dyDescent="0.3">
      <c r="A62" s="226" t="s">
        <v>43</v>
      </c>
      <c r="B62" s="226"/>
      <c r="C62" s="226"/>
      <c r="D62" s="226"/>
      <c r="E62" s="226"/>
      <c r="F62" s="226"/>
      <c r="G62" s="226"/>
      <c r="H62" s="41"/>
      <c r="I62" s="8"/>
    </row>
    <row r="63" spans="1:13" s="9" customFormat="1" ht="15" hidden="1" customHeight="1" x14ac:dyDescent="0.3">
      <c r="A63" s="234" t="s">
        <v>44</v>
      </c>
      <c r="B63" s="226"/>
      <c r="C63" s="226"/>
      <c r="D63" s="226"/>
      <c r="E63" s="226"/>
      <c r="F63" s="226"/>
      <c r="G63" s="226"/>
      <c r="H63" s="15"/>
      <c r="I63" s="8"/>
    </row>
    <row r="64" spans="1:13" ht="21.45" hidden="1" customHeight="1" x14ac:dyDescent="0.3">
      <c r="A64" s="226" t="s">
        <v>45</v>
      </c>
      <c r="B64" s="226"/>
      <c r="C64" s="226"/>
      <c r="D64" s="226"/>
      <c r="E64" s="226"/>
      <c r="F64" s="226"/>
      <c r="G64" s="226"/>
      <c r="H64" s="12"/>
    </row>
    <row r="65" spans="1:12" ht="17.25" hidden="1" customHeight="1" x14ac:dyDescent="0.3">
      <c r="A65" s="239" t="s">
        <v>26</v>
      </c>
      <c r="B65" s="237" t="s">
        <v>12</v>
      </c>
      <c r="C65" s="31" t="s">
        <v>13</v>
      </c>
      <c r="D65" s="31" t="s">
        <v>14</v>
      </c>
      <c r="E65" s="237" t="s">
        <v>15</v>
      </c>
      <c r="F65" s="237"/>
      <c r="G65" s="237"/>
      <c r="H65" s="32"/>
      <c r="I65" s="2"/>
    </row>
    <row r="66" spans="1:12" ht="17.25" hidden="1" customHeight="1" x14ac:dyDescent="0.3">
      <c r="A66" s="240"/>
      <c r="B66" s="237"/>
      <c r="C66" s="22" t="s">
        <v>16</v>
      </c>
      <c r="D66" s="22" t="s">
        <v>17</v>
      </c>
      <c r="E66" s="22" t="s">
        <v>18</v>
      </c>
      <c r="F66" s="22" t="s">
        <v>19</v>
      </c>
      <c r="G66" s="22" t="s">
        <v>36</v>
      </c>
      <c r="H66" s="32"/>
      <c r="I66" s="2"/>
    </row>
    <row r="67" spans="1:12" ht="15.6" hidden="1" x14ac:dyDescent="0.3">
      <c r="A67" s="42" t="s">
        <v>46</v>
      </c>
      <c r="B67" s="22" t="s">
        <v>47</v>
      </c>
      <c r="C67" s="43"/>
      <c r="D67" s="43"/>
      <c r="E67" s="43"/>
      <c r="F67" s="43"/>
      <c r="G67" s="43"/>
      <c r="H67" s="32"/>
      <c r="I67" s="2"/>
    </row>
    <row r="68" spans="1:12" ht="15" hidden="1" customHeight="1" x14ac:dyDescent="0.3">
      <c r="A68" s="42" t="s">
        <v>46</v>
      </c>
      <c r="B68" s="22" t="s">
        <v>47</v>
      </c>
      <c r="C68" s="43"/>
      <c r="D68" s="43"/>
      <c r="E68" s="43"/>
      <c r="F68" s="43"/>
      <c r="G68" s="43"/>
      <c r="H68" s="32"/>
      <c r="I68" s="2"/>
    </row>
    <row r="69" spans="1:12" ht="15" hidden="1" customHeight="1" x14ac:dyDescent="0.3">
      <c r="A69" s="42" t="s">
        <v>46</v>
      </c>
      <c r="B69" s="22" t="s">
        <v>47</v>
      </c>
      <c r="C69" s="43"/>
      <c r="D69" s="43"/>
      <c r="E69" s="43"/>
      <c r="F69" s="43"/>
      <c r="G69" s="43"/>
      <c r="H69" s="32"/>
      <c r="I69" s="2"/>
    </row>
    <row r="70" spans="1:12" ht="19.5" hidden="1" customHeight="1" x14ac:dyDescent="0.3">
      <c r="A70" s="36"/>
      <c r="B70" s="37"/>
      <c r="C70" s="38"/>
      <c r="D70" s="38"/>
      <c r="E70" s="38"/>
      <c r="F70" s="38"/>
      <c r="G70" s="38"/>
      <c r="H70" s="32"/>
      <c r="I70" s="2"/>
    </row>
    <row r="71" spans="1:12" ht="15.75" hidden="1" customHeight="1" x14ac:dyDescent="0.3">
      <c r="A71" s="237" t="s">
        <v>27</v>
      </c>
      <c r="B71" s="237" t="s">
        <v>12</v>
      </c>
      <c r="C71" s="31" t="s">
        <v>13</v>
      </c>
      <c r="D71" s="31" t="s">
        <v>14</v>
      </c>
      <c r="E71" s="237" t="s">
        <v>15</v>
      </c>
      <c r="F71" s="237"/>
      <c r="G71" s="237"/>
      <c r="H71" s="32"/>
      <c r="I71" s="14"/>
      <c r="J71" s="14"/>
      <c r="K71" s="14"/>
      <c r="L71" s="14"/>
    </row>
    <row r="72" spans="1:12" ht="18" hidden="1" customHeight="1" x14ac:dyDescent="0.3">
      <c r="A72" s="237"/>
      <c r="B72" s="237"/>
      <c r="C72" s="22" t="s">
        <v>16</v>
      </c>
      <c r="D72" s="22" t="s">
        <v>17</v>
      </c>
      <c r="E72" s="22" t="s">
        <v>18</v>
      </c>
      <c r="F72" s="22" t="s">
        <v>19</v>
      </c>
      <c r="G72" s="22" t="s">
        <v>36</v>
      </c>
      <c r="H72" s="3"/>
      <c r="I72" s="14"/>
      <c r="J72" s="14"/>
      <c r="K72" s="14"/>
      <c r="L72" s="14"/>
    </row>
    <row r="73" spans="1:12" ht="23.25" hidden="1" customHeight="1" x14ac:dyDescent="0.3">
      <c r="A73" s="39" t="s">
        <v>22</v>
      </c>
      <c r="B73" s="22" t="s">
        <v>21</v>
      </c>
      <c r="C73" s="25"/>
      <c r="D73" s="25"/>
      <c r="E73" s="25"/>
      <c r="F73" s="25"/>
      <c r="G73" s="25"/>
      <c r="H73" s="3"/>
      <c r="I73" s="14"/>
      <c r="J73" s="14"/>
      <c r="K73" s="14"/>
      <c r="L73" s="14"/>
    </row>
    <row r="74" spans="1:12" ht="32.25" hidden="1" customHeight="1" x14ac:dyDescent="0.3">
      <c r="A74" s="26" t="s">
        <v>28</v>
      </c>
      <c r="B74" s="27" t="s">
        <v>21</v>
      </c>
      <c r="C74" s="28">
        <f>SUM(C73)</f>
        <v>0</v>
      </c>
      <c r="D74" s="28">
        <f>SUM(D73)</f>
        <v>0</v>
      </c>
      <c r="E74" s="28">
        <f>SUM(E73)</f>
        <v>0</v>
      </c>
      <c r="F74" s="28">
        <f>SUM(F73)</f>
        <v>0</v>
      </c>
      <c r="G74" s="28">
        <f>SUM(G73)</f>
        <v>0</v>
      </c>
      <c r="H74" s="3"/>
      <c r="I74" s="14"/>
      <c r="J74" s="40"/>
      <c r="K74" s="40"/>
      <c r="L74" s="40"/>
    </row>
    <row r="75" spans="1:12" hidden="1" x14ac:dyDescent="0.3"/>
    <row r="76" spans="1:12" hidden="1" x14ac:dyDescent="0.3">
      <c r="E76" s="44"/>
    </row>
    <row r="77" spans="1:12" hidden="1" x14ac:dyDescent="0.3"/>
    <row r="78" spans="1:12" hidden="1" x14ac:dyDescent="0.3"/>
    <row r="79" spans="1:12" hidden="1" x14ac:dyDescent="0.3"/>
  </sheetData>
  <mergeCells count="49">
    <mergeCell ref="D8:G8"/>
    <mergeCell ref="D9:G9"/>
    <mergeCell ref="D10:G10"/>
    <mergeCell ref="F1:G1"/>
    <mergeCell ref="D2:G2"/>
    <mergeCell ref="D3:G3"/>
    <mergeCell ref="D4:G4"/>
    <mergeCell ref="D7:G7"/>
    <mergeCell ref="A34:G34"/>
    <mergeCell ref="A20:G20"/>
    <mergeCell ref="A21:G21"/>
    <mergeCell ref="A22:G22"/>
    <mergeCell ref="A23:G23"/>
    <mergeCell ref="A25:G25"/>
    <mergeCell ref="A26:G26"/>
    <mergeCell ref="A27:G27"/>
    <mergeCell ref="A29:G29"/>
    <mergeCell ref="A30:G30"/>
    <mergeCell ref="A33:G33"/>
    <mergeCell ref="A35:C36"/>
    <mergeCell ref="D35:D36"/>
    <mergeCell ref="E35:G35"/>
    <mergeCell ref="A37:C37"/>
    <mergeCell ref="A38:G38"/>
    <mergeCell ref="H39:I39"/>
    <mergeCell ref="A40:G40"/>
    <mergeCell ref="A41:A42"/>
    <mergeCell ref="B41:B42"/>
    <mergeCell ref="E41:G41"/>
    <mergeCell ref="A39:G39"/>
    <mergeCell ref="A63:G63"/>
    <mergeCell ref="A46:H46"/>
    <mergeCell ref="A48:G48"/>
    <mergeCell ref="A50:G50"/>
    <mergeCell ref="A51:A52"/>
    <mergeCell ref="B51:B52"/>
    <mergeCell ref="E51:G51"/>
    <mergeCell ref="A56:A57"/>
    <mergeCell ref="B56:B57"/>
    <mergeCell ref="E56:G56"/>
    <mergeCell ref="A60:G60"/>
    <mergeCell ref="A62:G62"/>
    <mergeCell ref="A64:G64"/>
    <mergeCell ref="A65:A66"/>
    <mergeCell ref="B65:B66"/>
    <mergeCell ref="E65:G65"/>
    <mergeCell ref="A71:A72"/>
    <mergeCell ref="B71:B72"/>
    <mergeCell ref="E71:G7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74"/>
  <sheetViews>
    <sheetView topLeftCell="A2" zoomScale="70" zoomScaleNormal="70" zoomScaleSheetLayoutView="100" workbookViewId="0">
      <selection activeCell="D12" sqref="D12:G1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39.15" customHeight="1" x14ac:dyDescent="0.3">
      <c r="A25" s="234" t="s">
        <v>114</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78.45"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23.1" customHeight="1" x14ac:dyDescent="0.3">
      <c r="A33" s="226" t="s">
        <v>202</v>
      </c>
      <c r="B33" s="226"/>
      <c r="C33" s="226"/>
      <c r="D33" s="226"/>
      <c r="E33" s="226"/>
      <c r="F33" s="226"/>
      <c r="G33" s="226"/>
      <c r="H33" s="12"/>
      <c r="I33" s="19"/>
      <c r="J33" s="20"/>
      <c r="K33" s="20"/>
      <c r="L33" s="20"/>
    </row>
    <row r="34" spans="1:13" s="18" customFormat="1" ht="15.6" customHeight="1" x14ac:dyDescent="0.3">
      <c r="A34" s="276" t="s">
        <v>182</v>
      </c>
      <c r="B34" s="276"/>
      <c r="C34" s="276"/>
      <c r="D34" s="276"/>
      <c r="E34" s="276"/>
      <c r="F34" s="276"/>
      <c r="G34" s="276"/>
    </row>
    <row r="35" spans="1:13" s="48" customFormat="1" ht="20.25" customHeight="1" x14ac:dyDescent="0.3">
      <c r="A35" s="260" t="s">
        <v>66</v>
      </c>
      <c r="B35" s="260"/>
      <c r="C35" s="260"/>
      <c r="D35" s="260" t="s">
        <v>12</v>
      </c>
      <c r="E35" s="260" t="s">
        <v>67</v>
      </c>
      <c r="F35" s="260"/>
      <c r="G35" s="260"/>
    </row>
    <row r="36" spans="1:13" s="48" customFormat="1" ht="19.5" customHeight="1" x14ac:dyDescent="0.3">
      <c r="A36" s="260"/>
      <c r="B36" s="260"/>
      <c r="C36" s="260"/>
      <c r="D36" s="260"/>
      <c r="E36" s="83" t="s">
        <v>18</v>
      </c>
      <c r="F36" s="83" t="s">
        <v>19</v>
      </c>
      <c r="G36" s="83" t="s">
        <v>36</v>
      </c>
    </row>
    <row r="37" spans="1:13" s="144" customFormat="1" ht="25.95" customHeight="1" x14ac:dyDescent="0.3">
      <c r="A37" s="273" t="s">
        <v>115</v>
      </c>
      <c r="B37" s="274"/>
      <c r="C37" s="275"/>
      <c r="D37" s="53" t="s">
        <v>69</v>
      </c>
      <c r="E37" s="53" t="s">
        <v>116</v>
      </c>
      <c r="F37" s="53" t="s">
        <v>116</v>
      </c>
      <c r="G37" s="53" t="s">
        <v>116</v>
      </c>
    </row>
    <row r="38" spans="1:13" ht="31.5" customHeight="1" x14ac:dyDescent="0.3">
      <c r="A38" s="226" t="s">
        <v>191</v>
      </c>
      <c r="B38" s="226"/>
      <c r="C38" s="226"/>
      <c r="D38" s="226"/>
      <c r="E38" s="226"/>
      <c r="F38" s="226"/>
      <c r="G38" s="226"/>
      <c r="H38" s="12"/>
    </row>
    <row r="39" spans="1:13" ht="15.6" x14ac:dyDescent="0.3">
      <c r="A39" s="216"/>
      <c r="B39" s="216"/>
      <c r="C39" s="216"/>
      <c r="D39" s="216"/>
      <c r="E39" s="216"/>
      <c r="F39" s="216"/>
      <c r="G39" s="216"/>
      <c r="H39" s="269" t="s">
        <v>8</v>
      </c>
      <c r="I39" s="269"/>
    </row>
    <row r="40" spans="1:13" ht="18.75" customHeight="1" x14ac:dyDescent="0.3">
      <c r="A40" s="217" t="s">
        <v>10</v>
      </c>
      <c r="B40" s="217"/>
      <c r="C40" s="217"/>
      <c r="D40" s="217"/>
      <c r="E40" s="217"/>
      <c r="F40" s="217"/>
      <c r="G40" s="217"/>
      <c r="H40" s="3"/>
      <c r="I40" s="2"/>
    </row>
    <row r="41" spans="1:13" ht="31.2" customHeight="1" x14ac:dyDescent="0.3">
      <c r="A41" s="218" t="s">
        <v>11</v>
      </c>
      <c r="B41" s="218" t="s">
        <v>12</v>
      </c>
      <c r="C41" s="22" t="s">
        <v>13</v>
      </c>
      <c r="D41" s="22" t="s">
        <v>14</v>
      </c>
      <c r="E41" s="222" t="s">
        <v>15</v>
      </c>
      <c r="F41" s="223"/>
      <c r="G41" s="224"/>
      <c r="H41" s="3"/>
      <c r="I41" s="2"/>
    </row>
    <row r="42" spans="1:13" ht="17.25" customHeight="1" x14ac:dyDescent="0.3">
      <c r="A42" s="219"/>
      <c r="B42" s="221"/>
      <c r="C42" s="23" t="s">
        <v>16</v>
      </c>
      <c r="D42" s="23" t="s">
        <v>17</v>
      </c>
      <c r="E42" s="23" t="s">
        <v>18</v>
      </c>
      <c r="F42" s="23" t="s">
        <v>19</v>
      </c>
      <c r="G42" s="23" t="s">
        <v>36</v>
      </c>
      <c r="H42" s="3"/>
      <c r="I42" s="2"/>
    </row>
    <row r="43" spans="1:13" ht="33" customHeight="1" x14ac:dyDescent="0.3">
      <c r="A43" s="24" t="s">
        <v>20</v>
      </c>
      <c r="B43" s="22" t="s">
        <v>21</v>
      </c>
      <c r="C43" s="110">
        <v>540156</v>
      </c>
      <c r="D43" s="111">
        <f>563681+162340</f>
        <v>726021</v>
      </c>
      <c r="E43" s="111">
        <v>893838</v>
      </c>
      <c r="F43" s="111">
        <v>893838</v>
      </c>
      <c r="G43" s="111">
        <v>893838</v>
      </c>
      <c r="H43" s="3"/>
      <c r="I43" s="2"/>
    </row>
    <row r="44" spans="1:13" ht="21.75" customHeight="1" x14ac:dyDescent="0.3">
      <c r="A44" s="24" t="s">
        <v>22</v>
      </c>
      <c r="B44" s="22" t="s">
        <v>21</v>
      </c>
      <c r="C44" s="108">
        <v>92940</v>
      </c>
      <c r="D44" s="108">
        <v>78999</v>
      </c>
      <c r="E44" s="108">
        <v>151340</v>
      </c>
      <c r="F44" s="108">
        <v>161934</v>
      </c>
      <c r="G44" s="112">
        <v>173269</v>
      </c>
      <c r="H44" s="3"/>
      <c r="I44" s="2"/>
    </row>
    <row r="45" spans="1:13" ht="27.75" customHeight="1" x14ac:dyDescent="0.3">
      <c r="A45" s="26" t="s">
        <v>23</v>
      </c>
      <c r="B45" s="27" t="s">
        <v>21</v>
      </c>
      <c r="C45" s="28">
        <f>C43+C44</f>
        <v>633096</v>
      </c>
      <c r="D45" s="28">
        <f>D43+D44</f>
        <v>805020</v>
      </c>
      <c r="E45" s="28">
        <f>E43+E44</f>
        <v>1045178</v>
      </c>
      <c r="F45" s="28">
        <f>F43+F44</f>
        <v>1055772</v>
      </c>
      <c r="G45" s="28">
        <f>G43+G44</f>
        <v>1067107</v>
      </c>
      <c r="H45" s="29"/>
      <c r="I45" s="14"/>
      <c r="J45" s="14"/>
      <c r="K45" s="14"/>
      <c r="L45" s="14"/>
    </row>
    <row r="46" spans="1:13" s="9" customFormat="1" ht="19.5" customHeight="1" x14ac:dyDescent="0.3">
      <c r="A46" s="234" t="s">
        <v>24</v>
      </c>
      <c r="B46" s="234"/>
      <c r="C46" s="234"/>
      <c r="D46" s="234"/>
      <c r="E46" s="234"/>
      <c r="F46" s="234"/>
      <c r="G46" s="234"/>
      <c r="H46" s="234"/>
      <c r="I46" s="8"/>
      <c r="J46" s="13"/>
      <c r="K46" s="13"/>
      <c r="L46" s="13"/>
      <c r="M46" s="13"/>
    </row>
    <row r="47" spans="1:13" s="18" customFormat="1" ht="17.25" customHeight="1" x14ac:dyDescent="0.3">
      <c r="A47" s="5" t="s">
        <v>25</v>
      </c>
    </row>
    <row r="48" spans="1:13" s="18" customFormat="1" ht="15.6" customHeight="1" x14ac:dyDescent="0.3">
      <c r="A48" s="225" t="s">
        <v>133</v>
      </c>
      <c r="B48" s="225"/>
      <c r="C48" s="225"/>
      <c r="D48" s="225"/>
      <c r="E48" s="225"/>
      <c r="F48" s="225"/>
      <c r="G48" s="225"/>
    </row>
    <row r="49" spans="1:13" s="18" customFormat="1" ht="17.25" customHeight="1" x14ac:dyDescent="0.3">
      <c r="A49" s="5" t="s">
        <v>135</v>
      </c>
      <c r="B49" s="30"/>
      <c r="C49" s="30"/>
      <c r="D49" s="30"/>
      <c r="E49" s="30"/>
      <c r="F49" s="30"/>
      <c r="G49" s="30"/>
    </row>
    <row r="50" spans="1:13" ht="32.25" customHeight="1" x14ac:dyDescent="0.3">
      <c r="A50" s="235" t="s">
        <v>192</v>
      </c>
      <c r="B50" s="235"/>
      <c r="C50" s="235"/>
      <c r="D50" s="235"/>
      <c r="E50" s="235"/>
      <c r="F50" s="235"/>
      <c r="G50" s="235"/>
      <c r="H50" s="12"/>
    </row>
    <row r="51" spans="1:13" ht="28.95" customHeight="1" x14ac:dyDescent="0.3">
      <c r="A51" s="236" t="s">
        <v>26</v>
      </c>
      <c r="B51" s="237" t="s">
        <v>12</v>
      </c>
      <c r="C51" s="31" t="s">
        <v>13</v>
      </c>
      <c r="D51" s="31" t="s">
        <v>14</v>
      </c>
      <c r="E51" s="237" t="s">
        <v>15</v>
      </c>
      <c r="F51" s="237"/>
      <c r="G51" s="237"/>
      <c r="H51" s="32"/>
      <c r="I51" s="2"/>
    </row>
    <row r="52" spans="1:13" ht="22.2" customHeight="1" x14ac:dyDescent="0.3">
      <c r="A52" s="236"/>
      <c r="B52" s="237"/>
      <c r="C52" s="22" t="s">
        <v>16</v>
      </c>
      <c r="D52" s="22" t="s">
        <v>17</v>
      </c>
      <c r="E52" s="22" t="s">
        <v>18</v>
      </c>
      <c r="F52" s="22" t="s">
        <v>19</v>
      </c>
      <c r="G52" s="22" t="s">
        <v>36</v>
      </c>
      <c r="H52" s="32"/>
      <c r="I52" s="2"/>
    </row>
    <row r="53" spans="1:13" s="153" customFormat="1" ht="23.1" customHeight="1" x14ac:dyDescent="0.3">
      <c r="A53" s="85" t="s">
        <v>193</v>
      </c>
      <c r="B53" s="53" t="s">
        <v>94</v>
      </c>
      <c r="C53" s="148">
        <v>186490</v>
      </c>
      <c r="D53" s="149">
        <v>155190</v>
      </c>
      <c r="E53" s="150">
        <v>174237</v>
      </c>
      <c r="F53" s="151">
        <v>178690</v>
      </c>
      <c r="G53" s="151">
        <v>178690</v>
      </c>
      <c r="H53" s="152"/>
    </row>
    <row r="54" spans="1:13" ht="12" customHeight="1" x14ac:dyDescent="0.3">
      <c r="A54" s="36"/>
      <c r="B54" s="37"/>
      <c r="C54" s="38"/>
      <c r="D54" s="38"/>
      <c r="E54" s="38"/>
      <c r="F54" s="38"/>
      <c r="G54" s="38"/>
      <c r="H54" s="32"/>
      <c r="I54" s="2"/>
    </row>
    <row r="55" spans="1:13" ht="24.6" customHeight="1" x14ac:dyDescent="0.3">
      <c r="A55" s="237" t="s">
        <v>27</v>
      </c>
      <c r="B55" s="237" t="s">
        <v>12</v>
      </c>
      <c r="C55" s="31" t="s">
        <v>13</v>
      </c>
      <c r="D55" s="31" t="s">
        <v>14</v>
      </c>
      <c r="E55" s="237" t="s">
        <v>15</v>
      </c>
      <c r="F55" s="237"/>
      <c r="G55" s="237"/>
      <c r="H55" s="32"/>
      <c r="I55" s="14"/>
      <c r="J55" s="14"/>
      <c r="K55" s="14"/>
      <c r="L55" s="14"/>
    </row>
    <row r="56" spans="1:13" ht="15.75" customHeight="1" x14ac:dyDescent="0.3">
      <c r="A56" s="237"/>
      <c r="B56" s="237"/>
      <c r="C56" s="22" t="s">
        <v>16</v>
      </c>
      <c r="D56" s="22" t="s">
        <v>17</v>
      </c>
      <c r="E56" s="22" t="s">
        <v>18</v>
      </c>
      <c r="F56" s="22" t="s">
        <v>19</v>
      </c>
      <c r="G56" s="22" t="s">
        <v>36</v>
      </c>
      <c r="H56" s="3"/>
      <c r="I56" s="14"/>
      <c r="J56" s="14"/>
      <c r="K56" s="14"/>
      <c r="L56" s="14"/>
    </row>
    <row r="57" spans="1:13" ht="31.2" customHeight="1" x14ac:dyDescent="0.3">
      <c r="A57" s="39" t="s">
        <v>20</v>
      </c>
      <c r="B57" s="22" t="s">
        <v>21</v>
      </c>
      <c r="C57" s="110">
        <v>540156</v>
      </c>
      <c r="D57" s="111">
        <f>563681+162340</f>
        <v>726021</v>
      </c>
      <c r="E57" s="111">
        <v>893838</v>
      </c>
      <c r="F57" s="111">
        <v>893838</v>
      </c>
      <c r="G57" s="111">
        <v>893838</v>
      </c>
      <c r="H57" s="3"/>
      <c r="I57" s="14"/>
      <c r="J57" s="14"/>
      <c r="K57" s="14"/>
      <c r="L57" s="14"/>
    </row>
    <row r="58" spans="1:13" ht="32.25" customHeight="1" x14ac:dyDescent="0.3">
      <c r="A58" s="26" t="s">
        <v>28</v>
      </c>
      <c r="B58" s="27" t="s">
        <v>21</v>
      </c>
      <c r="C58" s="28">
        <f>SUM(C57)</f>
        <v>540156</v>
      </c>
      <c r="D58" s="28">
        <f>SUM(D57)</f>
        <v>726021</v>
      </c>
      <c r="E58" s="28">
        <f>SUM(E57)</f>
        <v>893838</v>
      </c>
      <c r="F58" s="28">
        <f>SUM(F57)</f>
        <v>893838</v>
      </c>
      <c r="G58" s="28">
        <f>SUM(G57)</f>
        <v>893838</v>
      </c>
      <c r="H58" s="3"/>
      <c r="I58" s="14"/>
      <c r="J58" s="40"/>
      <c r="K58" s="40"/>
      <c r="L58" s="40"/>
    </row>
    <row r="59" spans="1:13" s="9" customFormat="1" ht="16.649999999999999" customHeight="1" x14ac:dyDescent="0.3">
      <c r="A59" s="238" t="s">
        <v>29</v>
      </c>
      <c r="B59" s="238"/>
      <c r="C59" s="238"/>
      <c r="D59" s="238"/>
      <c r="E59" s="238"/>
      <c r="F59" s="238"/>
      <c r="G59" s="238"/>
      <c r="H59" s="12"/>
      <c r="I59" s="8"/>
      <c r="J59" s="13"/>
      <c r="K59" s="13"/>
      <c r="L59" s="13"/>
      <c r="M59" s="13"/>
    </row>
    <row r="60" spans="1:13" s="9" customFormat="1" ht="16.649999999999999" customHeight="1" x14ac:dyDescent="0.3">
      <c r="A60" s="15" t="s">
        <v>30</v>
      </c>
      <c r="B60" s="15"/>
      <c r="C60" s="15"/>
      <c r="D60" s="15"/>
      <c r="E60" s="15"/>
      <c r="F60" s="15"/>
      <c r="G60" s="15"/>
      <c r="H60" s="15"/>
      <c r="I60" s="8"/>
    </row>
    <row r="61" spans="1:13" s="18" customFormat="1" ht="18" customHeight="1" x14ac:dyDescent="0.3">
      <c r="A61" s="225" t="s">
        <v>133</v>
      </c>
      <c r="B61" s="225"/>
      <c r="C61" s="225"/>
      <c r="D61" s="225"/>
      <c r="E61" s="225"/>
      <c r="F61" s="225"/>
      <c r="G61" s="225"/>
    </row>
    <row r="62" spans="1:13" s="18" customFormat="1" ht="15.6" x14ac:dyDescent="0.3">
      <c r="A62" s="5" t="s">
        <v>135</v>
      </c>
    </row>
    <row r="63" spans="1:13" ht="32.25" customHeight="1" x14ac:dyDescent="0.3">
      <c r="A63" s="235" t="s">
        <v>192</v>
      </c>
      <c r="B63" s="235"/>
      <c r="C63" s="235"/>
      <c r="D63" s="235"/>
      <c r="E63" s="235"/>
      <c r="F63" s="235"/>
      <c r="G63" s="235"/>
      <c r="H63" s="12"/>
    </row>
    <row r="64" spans="1:13" ht="22.95" customHeight="1" x14ac:dyDescent="0.3">
      <c r="A64" s="239" t="s">
        <v>26</v>
      </c>
      <c r="B64" s="237" t="s">
        <v>12</v>
      </c>
      <c r="C64" s="31" t="s">
        <v>13</v>
      </c>
      <c r="D64" s="31" t="s">
        <v>14</v>
      </c>
      <c r="E64" s="237" t="s">
        <v>15</v>
      </c>
      <c r="F64" s="237"/>
      <c r="G64" s="237"/>
      <c r="H64" s="32"/>
      <c r="I64" s="2"/>
    </row>
    <row r="65" spans="1:12" ht="17.25" customHeight="1" x14ac:dyDescent="0.3">
      <c r="A65" s="240"/>
      <c r="B65" s="237"/>
      <c r="C65" s="22" t="s">
        <v>16</v>
      </c>
      <c r="D65" s="22" t="s">
        <v>17</v>
      </c>
      <c r="E65" s="22" t="s">
        <v>18</v>
      </c>
      <c r="F65" s="22" t="s">
        <v>19</v>
      </c>
      <c r="G65" s="22" t="s">
        <v>36</v>
      </c>
      <c r="H65" s="32"/>
      <c r="I65" s="2"/>
    </row>
    <row r="66" spans="1:12" s="61" customFormat="1" ht="37.200000000000003" customHeight="1" x14ac:dyDescent="0.3">
      <c r="A66" s="113" t="s">
        <v>212</v>
      </c>
      <c r="B66" s="53" t="s">
        <v>213</v>
      </c>
      <c r="C66" s="114">
        <v>30452</v>
      </c>
      <c r="D66" s="114">
        <v>30452</v>
      </c>
      <c r="E66" s="114">
        <v>30452</v>
      </c>
      <c r="F66" s="114">
        <v>30452</v>
      </c>
      <c r="G66" s="114">
        <v>30452</v>
      </c>
      <c r="H66" s="60"/>
    </row>
    <row r="67" spans="1:12" s="61" customFormat="1" ht="34.200000000000003" customHeight="1" x14ac:dyDescent="0.3">
      <c r="A67" s="113" t="s">
        <v>214</v>
      </c>
      <c r="B67" s="53" t="s">
        <v>213</v>
      </c>
      <c r="C67" s="114">
        <v>14574</v>
      </c>
      <c r="D67" s="114">
        <v>14574</v>
      </c>
      <c r="E67" s="114">
        <v>14574</v>
      </c>
      <c r="F67" s="114">
        <v>14574</v>
      </c>
      <c r="G67" s="114">
        <v>14574</v>
      </c>
      <c r="H67" s="60"/>
    </row>
    <row r="68" spans="1:12" ht="19.5" customHeight="1" x14ac:dyDescent="0.3">
      <c r="A68" s="36"/>
      <c r="B68" s="37"/>
      <c r="C68" s="38"/>
      <c r="D68" s="38"/>
      <c r="E68" s="38"/>
      <c r="F68" s="38"/>
      <c r="G68" s="38"/>
      <c r="H68" s="32"/>
      <c r="I68" s="2"/>
    </row>
    <row r="69" spans="1:12" ht="22.2" customHeight="1" x14ac:dyDescent="0.3">
      <c r="A69" s="237" t="s">
        <v>27</v>
      </c>
      <c r="B69" s="237" t="s">
        <v>12</v>
      </c>
      <c r="C69" s="31" t="s">
        <v>13</v>
      </c>
      <c r="D69" s="31" t="s">
        <v>14</v>
      </c>
      <c r="E69" s="237" t="s">
        <v>15</v>
      </c>
      <c r="F69" s="237"/>
      <c r="G69" s="237"/>
      <c r="H69" s="32"/>
      <c r="I69" s="14"/>
      <c r="J69" s="14"/>
      <c r="K69" s="14"/>
      <c r="L69" s="14"/>
    </row>
    <row r="70" spans="1:12" ht="24.6" customHeight="1" x14ac:dyDescent="0.3">
      <c r="A70" s="237"/>
      <c r="B70" s="237"/>
      <c r="C70" s="22" t="s">
        <v>16</v>
      </c>
      <c r="D70" s="22" t="s">
        <v>17</v>
      </c>
      <c r="E70" s="22" t="s">
        <v>18</v>
      </c>
      <c r="F70" s="22" t="s">
        <v>19</v>
      </c>
      <c r="G70" s="22" t="s">
        <v>36</v>
      </c>
      <c r="H70" s="3"/>
      <c r="I70" s="14"/>
      <c r="J70" s="14"/>
      <c r="K70" s="14"/>
      <c r="L70" s="14"/>
    </row>
    <row r="71" spans="1:12" ht="23.25" customHeight="1" x14ac:dyDescent="0.3">
      <c r="A71" s="115" t="s">
        <v>22</v>
      </c>
      <c r="B71" s="80" t="s">
        <v>21</v>
      </c>
      <c r="C71" s="108">
        <v>92940</v>
      </c>
      <c r="D71" s="108">
        <v>78999</v>
      </c>
      <c r="E71" s="108">
        <v>151340</v>
      </c>
      <c r="F71" s="108">
        <v>161934</v>
      </c>
      <c r="G71" s="112">
        <v>173269</v>
      </c>
      <c r="H71" s="3"/>
      <c r="I71" s="14"/>
      <c r="J71" s="14"/>
      <c r="K71" s="14"/>
      <c r="L71" s="14"/>
    </row>
    <row r="72" spans="1:12" ht="32.25" customHeight="1" x14ac:dyDescent="0.3">
      <c r="A72" s="26" t="s">
        <v>28</v>
      </c>
      <c r="B72" s="27" t="s">
        <v>21</v>
      </c>
      <c r="C72" s="28">
        <f>SUM(C71)</f>
        <v>92940</v>
      </c>
      <c r="D72" s="28">
        <f>SUM(D71)</f>
        <v>78999</v>
      </c>
      <c r="E72" s="28">
        <f>SUM(E71)</f>
        <v>151340</v>
      </c>
      <c r="F72" s="28">
        <f>SUM(F71)</f>
        <v>161934</v>
      </c>
      <c r="G72" s="28">
        <f>SUM(G71)</f>
        <v>173269</v>
      </c>
      <c r="H72" s="3"/>
      <c r="I72" s="14"/>
      <c r="J72" s="40"/>
      <c r="K72" s="40"/>
      <c r="L72" s="40"/>
    </row>
    <row r="74" spans="1:12" x14ac:dyDescent="0.3">
      <c r="E74" s="44"/>
    </row>
  </sheetData>
  <mergeCells count="48">
    <mergeCell ref="D8:G8"/>
    <mergeCell ref="D9:G9"/>
    <mergeCell ref="D10:G10"/>
    <mergeCell ref="F1:G1"/>
    <mergeCell ref="D2:G2"/>
    <mergeCell ref="D3:G3"/>
    <mergeCell ref="D4:G4"/>
    <mergeCell ref="D7:G7"/>
    <mergeCell ref="A34:G34"/>
    <mergeCell ref="A20:G20"/>
    <mergeCell ref="A21:G21"/>
    <mergeCell ref="A22:G22"/>
    <mergeCell ref="A23:G23"/>
    <mergeCell ref="A25:G25"/>
    <mergeCell ref="A26:G26"/>
    <mergeCell ref="A27:G27"/>
    <mergeCell ref="A29:G29"/>
    <mergeCell ref="A30:G30"/>
    <mergeCell ref="A33:G33"/>
    <mergeCell ref="A35:C36"/>
    <mergeCell ref="D35:D36"/>
    <mergeCell ref="E35:G35"/>
    <mergeCell ref="A38:G38"/>
    <mergeCell ref="A39:G39"/>
    <mergeCell ref="A37:C37"/>
    <mergeCell ref="H39:I39"/>
    <mergeCell ref="A40:G40"/>
    <mergeCell ref="A41:A42"/>
    <mergeCell ref="B41:B42"/>
    <mergeCell ref="E41:G41"/>
    <mergeCell ref="A46:H46"/>
    <mergeCell ref="A48:G48"/>
    <mergeCell ref="A50:G50"/>
    <mergeCell ref="A51:A52"/>
    <mergeCell ref="B51:B52"/>
    <mergeCell ref="E51:G51"/>
    <mergeCell ref="A55:A56"/>
    <mergeCell ref="B55:B56"/>
    <mergeCell ref="E55:G55"/>
    <mergeCell ref="A59:G59"/>
    <mergeCell ref="A61:G61"/>
    <mergeCell ref="A63:G63"/>
    <mergeCell ref="A64:A65"/>
    <mergeCell ref="B64:B65"/>
    <mergeCell ref="E64:G64"/>
    <mergeCell ref="A69:A70"/>
    <mergeCell ref="B69:B70"/>
    <mergeCell ref="E69:G69"/>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V83"/>
  <sheetViews>
    <sheetView topLeftCell="A49" zoomScale="70" zoomScaleNormal="70" zoomScaleSheetLayoutView="100" workbookViewId="0">
      <selection activeCell="E77" sqref="E7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15.6" x14ac:dyDescent="0.3">
      <c r="A25" s="234" t="s">
        <v>117</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55.95" customHeight="1" x14ac:dyDescent="0.3">
      <c r="A27" s="226" t="s">
        <v>198</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26.7" customHeight="1" x14ac:dyDescent="0.3">
      <c r="A33" s="266" t="s">
        <v>203</v>
      </c>
      <c r="B33" s="266"/>
      <c r="C33" s="266"/>
      <c r="D33" s="266"/>
      <c r="E33" s="266"/>
      <c r="F33" s="266"/>
      <c r="G33" s="266"/>
      <c r="H33" s="12"/>
      <c r="I33" s="19"/>
      <c r="J33" s="20"/>
      <c r="K33" s="20"/>
      <c r="L33" s="20"/>
    </row>
    <row r="34" spans="1:13" s="18" customFormat="1" ht="21" customHeight="1" x14ac:dyDescent="0.3">
      <c r="A34" s="77" t="s">
        <v>231</v>
      </c>
      <c r="B34" s="61"/>
      <c r="C34" s="61"/>
      <c r="D34" s="61"/>
      <c r="E34" s="61"/>
      <c r="F34" s="61"/>
      <c r="G34" s="61"/>
    </row>
    <row r="35" spans="1:13" s="48" customFormat="1" ht="20.25" customHeight="1" x14ac:dyDescent="0.3">
      <c r="A35" s="260" t="s">
        <v>66</v>
      </c>
      <c r="B35" s="260"/>
      <c r="C35" s="260"/>
      <c r="D35" s="260" t="s">
        <v>12</v>
      </c>
      <c r="E35" s="260" t="s">
        <v>67</v>
      </c>
      <c r="F35" s="260"/>
      <c r="G35" s="260"/>
    </row>
    <row r="36" spans="1:13" s="48" customFormat="1" ht="19.5" customHeight="1" x14ac:dyDescent="0.3">
      <c r="A36" s="260"/>
      <c r="B36" s="260"/>
      <c r="C36" s="260"/>
      <c r="D36" s="260"/>
      <c r="E36" s="83" t="s">
        <v>18</v>
      </c>
      <c r="F36" s="83" t="s">
        <v>19</v>
      </c>
      <c r="G36" s="83" t="s">
        <v>36</v>
      </c>
    </row>
    <row r="37" spans="1:13" s="145" customFormat="1" ht="24" customHeight="1" x14ac:dyDescent="0.3">
      <c r="A37" s="261" t="s">
        <v>118</v>
      </c>
      <c r="B37" s="261"/>
      <c r="C37" s="261"/>
      <c r="D37" s="53" t="s">
        <v>69</v>
      </c>
      <c r="E37" s="155">
        <v>86</v>
      </c>
      <c r="F37" s="155">
        <v>86.5</v>
      </c>
      <c r="G37" s="155">
        <v>87</v>
      </c>
    </row>
    <row r="38" spans="1:13" ht="31.5" customHeight="1" x14ac:dyDescent="0.3">
      <c r="A38" s="226" t="s">
        <v>196</v>
      </c>
      <c r="B38" s="226"/>
      <c r="C38" s="226"/>
      <c r="D38" s="226"/>
      <c r="E38" s="226"/>
      <c r="F38" s="226"/>
      <c r="G38" s="226"/>
      <c r="H38" s="12"/>
    </row>
    <row r="39" spans="1:13" ht="15.6" x14ac:dyDescent="0.3">
      <c r="A39" s="216"/>
      <c r="B39" s="216"/>
      <c r="C39" s="216"/>
      <c r="D39" s="216"/>
      <c r="E39" s="216"/>
      <c r="F39" s="216"/>
      <c r="G39" s="216"/>
      <c r="H39" s="269"/>
      <c r="I39" s="269"/>
    </row>
    <row r="40" spans="1:13" ht="18.75" customHeight="1" x14ac:dyDescent="0.3">
      <c r="A40" s="217" t="s">
        <v>10</v>
      </c>
      <c r="B40" s="217"/>
      <c r="C40" s="217"/>
      <c r="D40" s="217"/>
      <c r="E40" s="217"/>
      <c r="F40" s="217"/>
      <c r="G40" s="217"/>
      <c r="H40" s="3"/>
      <c r="I40" s="2"/>
    </row>
    <row r="41" spans="1:13" ht="31.2" customHeight="1" x14ac:dyDescent="0.3">
      <c r="A41" s="218" t="s">
        <v>11</v>
      </c>
      <c r="B41" s="218" t="s">
        <v>12</v>
      </c>
      <c r="C41" s="22" t="s">
        <v>13</v>
      </c>
      <c r="D41" s="22" t="s">
        <v>14</v>
      </c>
      <c r="E41" s="222" t="s">
        <v>15</v>
      </c>
      <c r="F41" s="223"/>
      <c r="G41" s="224"/>
      <c r="H41" s="3"/>
      <c r="I41" s="2"/>
    </row>
    <row r="42" spans="1:13" ht="17.25" customHeight="1" x14ac:dyDescent="0.3">
      <c r="A42" s="219"/>
      <c r="B42" s="221"/>
      <c r="C42" s="23" t="s">
        <v>16</v>
      </c>
      <c r="D42" s="23" t="s">
        <v>17</v>
      </c>
      <c r="E42" s="23" t="s">
        <v>18</v>
      </c>
      <c r="F42" s="23" t="s">
        <v>19</v>
      </c>
      <c r="G42" s="23" t="s">
        <v>36</v>
      </c>
      <c r="H42" s="3"/>
      <c r="I42" s="2"/>
    </row>
    <row r="43" spans="1:13" ht="33" customHeight="1" x14ac:dyDescent="0.3">
      <c r="A43" s="24" t="s">
        <v>20</v>
      </c>
      <c r="B43" s="22" t="s">
        <v>21</v>
      </c>
      <c r="C43" s="101"/>
      <c r="D43" s="101">
        <v>328077</v>
      </c>
      <c r="E43" s="86">
        <v>660000</v>
      </c>
      <c r="F43" s="86">
        <v>589500</v>
      </c>
      <c r="G43" s="89">
        <v>831000</v>
      </c>
      <c r="H43" s="3"/>
      <c r="I43" s="2"/>
    </row>
    <row r="44" spans="1:13" ht="21.75" customHeight="1" x14ac:dyDescent="0.3">
      <c r="A44" s="24" t="s">
        <v>22</v>
      </c>
      <c r="B44" s="22" t="s">
        <v>21</v>
      </c>
      <c r="C44" s="88">
        <v>992684</v>
      </c>
      <c r="D44" s="88">
        <f>2034+328077+397989+15053+588016-5004-328077</f>
        <v>998088</v>
      </c>
      <c r="E44" s="88">
        <v>2536096</v>
      </c>
      <c r="F44" s="88">
        <v>2272424</v>
      </c>
      <c r="G44" s="95">
        <v>2279222</v>
      </c>
      <c r="H44" s="3"/>
      <c r="I44" s="2"/>
    </row>
    <row r="45" spans="1:13" ht="27.75" customHeight="1" x14ac:dyDescent="0.3">
      <c r="A45" s="26" t="s">
        <v>23</v>
      </c>
      <c r="B45" s="27" t="s">
        <v>21</v>
      </c>
      <c r="C45" s="28">
        <f>C43+C44</f>
        <v>992684</v>
      </c>
      <c r="D45" s="28">
        <f>D43+D44</f>
        <v>1326165</v>
      </c>
      <c r="E45" s="28">
        <f>E43+E44</f>
        <v>3196096</v>
      </c>
      <c r="F45" s="28">
        <f>F43+F44</f>
        <v>2861924</v>
      </c>
      <c r="G45" s="28">
        <f>G43+G44</f>
        <v>3110222</v>
      </c>
      <c r="H45" s="29"/>
      <c r="I45" s="14"/>
      <c r="J45" s="14"/>
      <c r="K45" s="14"/>
      <c r="L45" s="14"/>
    </row>
    <row r="46" spans="1:13" s="9" customFormat="1" ht="19.5" customHeight="1" x14ac:dyDescent="0.3">
      <c r="A46" s="234" t="s">
        <v>24</v>
      </c>
      <c r="B46" s="234"/>
      <c r="C46" s="234"/>
      <c r="D46" s="234"/>
      <c r="E46" s="234"/>
      <c r="F46" s="234"/>
      <c r="G46" s="234"/>
      <c r="H46" s="234"/>
      <c r="I46" s="8"/>
      <c r="J46" s="13"/>
      <c r="K46" s="13"/>
      <c r="L46" s="13"/>
      <c r="M46" s="13"/>
    </row>
    <row r="47" spans="1:13" s="18" customFormat="1" ht="17.25" customHeight="1" x14ac:dyDescent="0.3">
      <c r="A47" s="5" t="s">
        <v>25</v>
      </c>
    </row>
    <row r="48" spans="1:13" s="18" customFormat="1" ht="15.6" customHeight="1" x14ac:dyDescent="0.3">
      <c r="A48" s="225" t="s">
        <v>133</v>
      </c>
      <c r="B48" s="225"/>
      <c r="C48" s="225"/>
      <c r="D48" s="225"/>
      <c r="E48" s="225"/>
      <c r="F48" s="225"/>
      <c r="G48" s="225"/>
    </row>
    <row r="49" spans="1:12" s="18" customFormat="1" ht="17.25" customHeight="1" x14ac:dyDescent="0.3">
      <c r="A49" s="5" t="s">
        <v>135</v>
      </c>
      <c r="B49" s="30"/>
      <c r="C49" s="30"/>
      <c r="D49" s="30"/>
      <c r="E49" s="30"/>
      <c r="F49" s="30"/>
      <c r="G49" s="30"/>
    </row>
    <row r="50" spans="1:12" ht="24.15" customHeight="1" x14ac:dyDescent="0.3">
      <c r="A50" s="235" t="s">
        <v>197</v>
      </c>
      <c r="B50" s="235"/>
      <c r="C50" s="235"/>
      <c r="D50" s="235"/>
      <c r="E50" s="235"/>
      <c r="F50" s="235"/>
      <c r="G50" s="235"/>
      <c r="H50" s="12"/>
    </row>
    <row r="51" spans="1:12" ht="30.6" customHeight="1" x14ac:dyDescent="0.3">
      <c r="A51" s="236" t="s">
        <v>26</v>
      </c>
      <c r="B51" s="237" t="s">
        <v>12</v>
      </c>
      <c r="C51" s="31" t="s">
        <v>13</v>
      </c>
      <c r="D51" s="31" t="s">
        <v>14</v>
      </c>
      <c r="E51" s="237" t="s">
        <v>15</v>
      </c>
      <c r="F51" s="237"/>
      <c r="G51" s="237"/>
      <c r="H51" s="32"/>
      <c r="I51" s="2"/>
    </row>
    <row r="52" spans="1:12" ht="24" customHeight="1" x14ac:dyDescent="0.3">
      <c r="A52" s="236"/>
      <c r="B52" s="237"/>
      <c r="C52" s="22" t="s">
        <v>16</v>
      </c>
      <c r="D52" s="22" t="s">
        <v>17</v>
      </c>
      <c r="E52" s="22" t="s">
        <v>18</v>
      </c>
      <c r="F52" s="22" t="s">
        <v>19</v>
      </c>
      <c r="G52" s="22" t="s">
        <v>36</v>
      </c>
      <c r="H52" s="32"/>
      <c r="I52" s="2"/>
    </row>
    <row r="53" spans="1:12" s="61" customFormat="1" ht="36.75" customHeight="1" x14ac:dyDescent="0.3">
      <c r="A53" s="58" t="s">
        <v>119</v>
      </c>
      <c r="B53" s="59" t="s">
        <v>42</v>
      </c>
      <c r="C53" s="59"/>
      <c r="D53" s="59"/>
      <c r="E53" s="59"/>
      <c r="F53" s="59"/>
      <c r="G53" s="59"/>
      <c r="H53" s="60"/>
    </row>
    <row r="54" spans="1:12" s="61" customFormat="1" ht="31.2" x14ac:dyDescent="0.3">
      <c r="A54" s="58" t="s">
        <v>120</v>
      </c>
      <c r="B54" s="59" t="s">
        <v>42</v>
      </c>
      <c r="C54" s="59"/>
      <c r="D54" s="59"/>
      <c r="E54" s="59"/>
      <c r="F54" s="59"/>
      <c r="G54" s="59"/>
      <c r="H54" s="60"/>
    </row>
    <row r="55" spans="1:12" s="61" customFormat="1" ht="62.4" x14ac:dyDescent="0.3">
      <c r="A55" s="58" t="s">
        <v>121</v>
      </c>
      <c r="B55" s="59" t="s">
        <v>42</v>
      </c>
      <c r="C55" s="59"/>
      <c r="D55" s="59"/>
      <c r="E55" s="59"/>
      <c r="F55" s="59"/>
      <c r="G55" s="59"/>
      <c r="H55" s="60"/>
    </row>
    <row r="56" spans="1:12" s="61" customFormat="1" ht="46.8" x14ac:dyDescent="0.3">
      <c r="A56" s="58" t="s">
        <v>122</v>
      </c>
      <c r="B56" s="59" t="s">
        <v>42</v>
      </c>
      <c r="C56" s="59"/>
      <c r="D56" s="59"/>
      <c r="E56" s="59">
        <v>1</v>
      </c>
      <c r="F56" s="59"/>
      <c r="G56" s="59"/>
      <c r="H56" s="60"/>
    </row>
    <row r="57" spans="1:12" s="61" customFormat="1" ht="31.2" x14ac:dyDescent="0.3">
      <c r="A57" s="58" t="s">
        <v>123</v>
      </c>
      <c r="B57" s="59" t="s">
        <v>42</v>
      </c>
      <c r="C57" s="59"/>
      <c r="D57" s="59"/>
      <c r="E57" s="59">
        <v>1</v>
      </c>
      <c r="F57" s="59"/>
      <c r="G57" s="59"/>
      <c r="H57" s="60"/>
    </row>
    <row r="58" spans="1:12" s="61" customFormat="1" ht="21.6" customHeight="1" x14ac:dyDescent="0.3">
      <c r="A58" s="58" t="s">
        <v>124</v>
      </c>
      <c r="B58" s="59" t="s">
        <v>42</v>
      </c>
      <c r="C58" s="59"/>
      <c r="D58" s="59"/>
      <c r="E58" s="59"/>
      <c r="F58" s="59">
        <v>1</v>
      </c>
      <c r="G58" s="59">
        <v>1</v>
      </c>
      <c r="H58" s="60"/>
    </row>
    <row r="59" spans="1:12" s="61" customFormat="1" ht="31.2" x14ac:dyDescent="0.3">
      <c r="A59" s="58" t="s">
        <v>125</v>
      </c>
      <c r="B59" s="53" t="s">
        <v>42</v>
      </c>
      <c r="C59" s="59"/>
      <c r="D59" s="59"/>
      <c r="E59" s="59"/>
      <c r="F59" s="59"/>
      <c r="G59" s="59"/>
      <c r="H59" s="60"/>
    </row>
    <row r="60" spans="1:12" s="61" customFormat="1" ht="31.2" x14ac:dyDescent="0.3">
      <c r="A60" s="58" t="s">
        <v>126</v>
      </c>
      <c r="B60" s="53" t="s">
        <v>42</v>
      </c>
      <c r="C60" s="59"/>
      <c r="D60" s="59"/>
      <c r="E60" s="59"/>
      <c r="F60" s="59"/>
      <c r="G60" s="59"/>
      <c r="H60" s="60"/>
    </row>
    <row r="61" spans="1:12" s="61" customFormat="1" ht="31.2" x14ac:dyDescent="0.3">
      <c r="A61" s="58" t="s">
        <v>127</v>
      </c>
      <c r="B61" s="53" t="s">
        <v>42</v>
      </c>
      <c r="C61" s="59"/>
      <c r="D61" s="59"/>
      <c r="E61" s="59"/>
      <c r="F61" s="59">
        <v>13</v>
      </c>
      <c r="G61" s="59">
        <v>16</v>
      </c>
      <c r="H61" s="60"/>
    </row>
    <row r="62" spans="1:12" s="61" customFormat="1" ht="31.2" x14ac:dyDescent="0.3">
      <c r="A62" s="58" t="s">
        <v>128</v>
      </c>
      <c r="B62" s="53" t="s">
        <v>42</v>
      </c>
      <c r="C62" s="59"/>
      <c r="D62" s="59"/>
      <c r="E62" s="59"/>
      <c r="F62" s="59"/>
      <c r="G62" s="59"/>
      <c r="H62" s="60"/>
    </row>
    <row r="63" spans="1:12" ht="12" customHeight="1" x14ac:dyDescent="0.3">
      <c r="A63" s="36"/>
      <c r="B63" s="37"/>
      <c r="C63" s="38"/>
      <c r="D63" s="38"/>
      <c r="E63" s="38"/>
      <c r="F63" s="38"/>
      <c r="G63" s="38"/>
      <c r="H63" s="32"/>
      <c r="I63" s="2"/>
    </row>
    <row r="64" spans="1:12" ht="27.6" customHeight="1" x14ac:dyDescent="0.3">
      <c r="A64" s="237" t="s">
        <v>27</v>
      </c>
      <c r="B64" s="237" t="s">
        <v>12</v>
      </c>
      <c r="C64" s="31" t="s">
        <v>13</v>
      </c>
      <c r="D64" s="31" t="s">
        <v>14</v>
      </c>
      <c r="E64" s="237" t="s">
        <v>15</v>
      </c>
      <c r="F64" s="237"/>
      <c r="G64" s="237"/>
      <c r="H64" s="32"/>
      <c r="I64" s="14"/>
      <c r="J64" s="14"/>
      <c r="K64" s="14"/>
      <c r="L64" s="14"/>
    </row>
    <row r="65" spans="1:256" ht="21.6" customHeight="1" x14ac:dyDescent="0.3">
      <c r="A65" s="237"/>
      <c r="B65" s="237"/>
      <c r="C65" s="22" t="s">
        <v>16</v>
      </c>
      <c r="D65" s="22" t="s">
        <v>17</v>
      </c>
      <c r="E65" s="22" t="s">
        <v>18</v>
      </c>
      <c r="F65" s="22" t="s">
        <v>19</v>
      </c>
      <c r="G65" s="22" t="s">
        <v>36</v>
      </c>
      <c r="H65" s="3"/>
      <c r="I65" s="14"/>
      <c r="J65" s="14"/>
      <c r="K65" s="14"/>
      <c r="L65" s="14"/>
    </row>
    <row r="66" spans="1:256" ht="31.2" customHeight="1" x14ac:dyDescent="0.3">
      <c r="A66" s="39" t="s">
        <v>20</v>
      </c>
      <c r="B66" s="22" t="s">
        <v>21</v>
      </c>
      <c r="C66" s="101"/>
      <c r="D66" s="101">
        <v>328077</v>
      </c>
      <c r="E66" s="86">
        <v>660000</v>
      </c>
      <c r="F66" s="86">
        <v>589500</v>
      </c>
      <c r="G66" s="89">
        <v>831000</v>
      </c>
      <c r="H66" s="3"/>
      <c r="I66" s="14"/>
      <c r="J66" s="14"/>
      <c r="K66" s="14"/>
      <c r="L66" s="14"/>
    </row>
    <row r="67" spans="1:256" ht="32.25" customHeight="1" x14ac:dyDescent="0.3">
      <c r="A67" s="26" t="s">
        <v>28</v>
      </c>
      <c r="B67" s="27" t="s">
        <v>21</v>
      </c>
      <c r="C67" s="28">
        <f>SUM(C66)</f>
        <v>0</v>
      </c>
      <c r="D67" s="28">
        <f>SUM(D66)</f>
        <v>328077</v>
      </c>
      <c r="E67" s="28">
        <f>SUM(E66)</f>
        <v>660000</v>
      </c>
      <c r="F67" s="28">
        <f>SUM(F66)</f>
        <v>589500</v>
      </c>
      <c r="G67" s="28">
        <f>SUM(G66)</f>
        <v>831000</v>
      </c>
      <c r="H67" s="3"/>
      <c r="I67" s="14"/>
      <c r="J67" s="40"/>
      <c r="K67" s="40"/>
      <c r="L67" s="40"/>
    </row>
    <row r="68" spans="1:256" s="9" customFormat="1" ht="19.95" customHeight="1" x14ac:dyDescent="0.3">
      <c r="A68" s="238" t="s">
        <v>29</v>
      </c>
      <c r="B68" s="238"/>
      <c r="C68" s="238"/>
      <c r="D68" s="238"/>
      <c r="E68" s="238"/>
      <c r="F68" s="238"/>
      <c r="G68" s="238"/>
      <c r="H68" s="12"/>
      <c r="I68" s="8"/>
      <c r="J68" s="13"/>
      <c r="K68" s="13"/>
      <c r="L68" s="13"/>
      <c r="M68" s="13"/>
    </row>
    <row r="69" spans="1:256" s="9" customFormat="1" ht="16.649999999999999" customHeight="1" x14ac:dyDescent="0.3">
      <c r="A69" s="15" t="s">
        <v>30</v>
      </c>
      <c r="B69" s="15"/>
      <c r="C69" s="15"/>
      <c r="D69" s="15"/>
      <c r="E69" s="15"/>
      <c r="F69" s="15"/>
      <c r="G69" s="15"/>
      <c r="H69" s="15"/>
      <c r="I69" s="8"/>
    </row>
    <row r="70" spans="1:256" s="18" customFormat="1" ht="18" customHeight="1" x14ac:dyDescent="0.3">
      <c r="A70" s="225" t="s">
        <v>133</v>
      </c>
      <c r="B70" s="225"/>
      <c r="C70" s="225"/>
      <c r="D70" s="225"/>
      <c r="E70" s="225"/>
      <c r="F70" s="225"/>
      <c r="G70" s="225"/>
    </row>
    <row r="71" spans="1:256" s="18" customFormat="1" ht="17.25" customHeight="1" x14ac:dyDescent="0.3">
      <c r="A71" s="5" t="s">
        <v>135</v>
      </c>
      <c r="B71" s="30"/>
      <c r="C71" s="30"/>
      <c r="D71" s="30"/>
      <c r="E71" s="30"/>
      <c r="F71" s="30"/>
      <c r="G71" s="30"/>
    </row>
    <row r="72" spans="1:256" ht="30" customHeight="1" x14ac:dyDescent="0.3">
      <c r="A72" s="235" t="s">
        <v>197</v>
      </c>
      <c r="B72" s="235"/>
      <c r="C72" s="235"/>
      <c r="D72" s="235"/>
      <c r="E72" s="235"/>
      <c r="F72" s="235"/>
      <c r="G72" s="235"/>
      <c r="H72" s="12"/>
    </row>
    <row r="73" spans="1:256" ht="28.95" customHeight="1" x14ac:dyDescent="0.3">
      <c r="A73" s="239" t="s">
        <v>26</v>
      </c>
      <c r="B73" s="237" t="s">
        <v>12</v>
      </c>
      <c r="C73" s="31" t="s">
        <v>13</v>
      </c>
      <c r="D73" s="31" t="s">
        <v>14</v>
      </c>
      <c r="E73" s="237" t="s">
        <v>15</v>
      </c>
      <c r="F73" s="237"/>
      <c r="G73" s="237"/>
      <c r="H73" s="32"/>
      <c r="I73" s="2"/>
    </row>
    <row r="74" spans="1:256" ht="17.25" customHeight="1" x14ac:dyDescent="0.3">
      <c r="A74" s="240"/>
      <c r="B74" s="237"/>
      <c r="C74" s="22" t="s">
        <v>16</v>
      </c>
      <c r="D74" s="22" t="s">
        <v>17</v>
      </c>
      <c r="E74" s="22" t="s">
        <v>18</v>
      </c>
      <c r="F74" s="22" t="s">
        <v>19</v>
      </c>
      <c r="G74" s="22" t="s">
        <v>36</v>
      </c>
      <c r="H74" s="32"/>
      <c r="I74" s="2"/>
    </row>
    <row r="75" spans="1:256" s="120" customFormat="1" ht="43.2" customHeight="1" x14ac:dyDescent="0.3">
      <c r="A75" s="116" t="s">
        <v>215</v>
      </c>
      <c r="B75" s="86" t="s">
        <v>42</v>
      </c>
      <c r="C75" s="158">
        <f>9+4</f>
        <v>13</v>
      </c>
      <c r="D75" s="158">
        <f>9+4</f>
        <v>13</v>
      </c>
      <c r="E75" s="90">
        <v>6</v>
      </c>
      <c r="F75" s="90"/>
      <c r="G75" s="117"/>
      <c r="H75" s="118"/>
      <c r="I75" s="119"/>
      <c r="J75" s="119"/>
      <c r="K75" s="119"/>
      <c r="L75" s="119"/>
      <c r="M75" s="119" t="s">
        <v>216</v>
      </c>
      <c r="N75" s="119"/>
      <c r="O75" s="119"/>
      <c r="P75" s="119"/>
      <c r="Q75" s="119"/>
      <c r="R75" s="119"/>
      <c r="S75" s="119"/>
      <c r="T75" s="119"/>
      <c r="U75" s="119"/>
      <c r="V75" s="119"/>
      <c r="W75" s="119"/>
      <c r="X75" s="119"/>
      <c r="Y75" s="119"/>
      <c r="Z75" s="119"/>
      <c r="AA75" s="119"/>
      <c r="AB75" s="119"/>
      <c r="AC75" s="119"/>
      <c r="AD75" s="119"/>
      <c r="AE75" s="119"/>
      <c r="AF75" s="119"/>
      <c r="AG75" s="119"/>
      <c r="AH75" s="119"/>
      <c r="AI75" s="119"/>
      <c r="AJ75" s="119"/>
      <c r="AK75" s="119"/>
      <c r="AL75" s="119"/>
      <c r="AM75" s="119"/>
      <c r="AN75" s="119"/>
      <c r="AO75" s="119"/>
      <c r="AP75" s="119"/>
      <c r="AQ75" s="119"/>
      <c r="AR75" s="119"/>
      <c r="AS75" s="119"/>
      <c r="AT75" s="119"/>
      <c r="AU75" s="119"/>
      <c r="AV75" s="119"/>
      <c r="AW75" s="119"/>
      <c r="AX75" s="119"/>
      <c r="AY75" s="119"/>
      <c r="AZ75" s="119"/>
      <c r="BA75" s="119"/>
      <c r="BB75" s="119"/>
      <c r="BC75" s="119"/>
      <c r="BD75" s="119"/>
      <c r="BE75" s="119"/>
      <c r="BF75" s="119"/>
      <c r="BG75" s="119"/>
      <c r="BH75" s="119"/>
      <c r="BI75" s="119"/>
      <c r="BJ75" s="119"/>
      <c r="BK75" s="119"/>
      <c r="BL75" s="119"/>
      <c r="BM75" s="119"/>
      <c r="BN75" s="119"/>
      <c r="BO75" s="119"/>
      <c r="BP75" s="119"/>
      <c r="BQ75" s="119"/>
      <c r="BR75" s="119"/>
      <c r="BS75" s="119"/>
      <c r="BT75" s="119"/>
      <c r="BU75" s="119"/>
      <c r="BV75" s="119"/>
      <c r="BW75" s="119"/>
      <c r="BX75" s="119"/>
      <c r="BY75" s="119"/>
      <c r="BZ75" s="119"/>
      <c r="CA75" s="119"/>
      <c r="CB75" s="119"/>
      <c r="CC75" s="119"/>
      <c r="CD75" s="119"/>
      <c r="CE75" s="119"/>
      <c r="CF75" s="119"/>
      <c r="CG75" s="119"/>
      <c r="CH75" s="119"/>
      <c r="CI75" s="119"/>
      <c r="CJ75" s="119"/>
      <c r="CK75" s="119"/>
      <c r="CL75" s="119"/>
      <c r="CM75" s="119"/>
      <c r="CN75" s="119"/>
      <c r="CO75" s="119"/>
      <c r="CP75" s="119"/>
      <c r="CQ75" s="119"/>
      <c r="CR75" s="119"/>
      <c r="CS75" s="119"/>
      <c r="CT75" s="119"/>
      <c r="CU75" s="119"/>
      <c r="CV75" s="119"/>
      <c r="CW75" s="119"/>
      <c r="CX75" s="119"/>
      <c r="CY75" s="119"/>
      <c r="CZ75" s="119"/>
      <c r="DA75" s="119"/>
      <c r="DB75" s="119"/>
      <c r="DC75" s="119"/>
      <c r="DD75" s="119"/>
      <c r="DE75" s="119"/>
      <c r="DF75" s="119"/>
      <c r="DG75" s="119"/>
      <c r="DH75" s="119"/>
      <c r="DI75" s="119"/>
      <c r="DJ75" s="119"/>
      <c r="DK75" s="119"/>
      <c r="DL75" s="119"/>
      <c r="DM75" s="119"/>
      <c r="DN75" s="119"/>
      <c r="DO75" s="119"/>
      <c r="DP75" s="119"/>
      <c r="DQ75" s="119"/>
      <c r="DR75" s="119"/>
      <c r="DS75" s="119"/>
      <c r="DT75" s="119"/>
      <c r="DU75" s="119"/>
      <c r="DV75" s="119"/>
      <c r="DW75" s="119"/>
      <c r="DX75" s="119"/>
      <c r="DY75" s="119"/>
      <c r="DZ75" s="119"/>
      <c r="EA75" s="119"/>
      <c r="EB75" s="119"/>
      <c r="EC75" s="119"/>
      <c r="ED75" s="119"/>
      <c r="EE75" s="119"/>
      <c r="EF75" s="119"/>
      <c r="EG75" s="119"/>
      <c r="EH75" s="119"/>
      <c r="EI75" s="119"/>
      <c r="EJ75" s="119"/>
      <c r="EK75" s="119"/>
      <c r="EL75" s="119"/>
      <c r="EM75" s="119"/>
      <c r="EN75" s="119"/>
      <c r="EO75" s="119"/>
      <c r="EP75" s="119"/>
      <c r="EQ75" s="119"/>
      <c r="ER75" s="119"/>
      <c r="ES75" s="119"/>
      <c r="ET75" s="119"/>
      <c r="EU75" s="119"/>
      <c r="EV75" s="119"/>
      <c r="EW75" s="119"/>
      <c r="EX75" s="119"/>
      <c r="EY75" s="119"/>
      <c r="EZ75" s="119"/>
      <c r="FA75" s="119"/>
      <c r="FB75" s="119"/>
      <c r="FC75" s="119"/>
      <c r="FD75" s="119"/>
      <c r="FE75" s="119"/>
      <c r="FF75" s="119"/>
      <c r="FG75" s="119"/>
      <c r="FH75" s="119"/>
      <c r="FI75" s="119"/>
      <c r="FJ75" s="119"/>
      <c r="FK75" s="119"/>
      <c r="FL75" s="119"/>
      <c r="FM75" s="119"/>
      <c r="FN75" s="119"/>
      <c r="FO75" s="119"/>
      <c r="FP75" s="119"/>
      <c r="FQ75" s="119"/>
      <c r="FR75" s="119"/>
      <c r="FS75" s="119"/>
      <c r="FT75" s="119"/>
      <c r="FU75" s="119"/>
      <c r="FV75" s="119"/>
      <c r="FW75" s="119"/>
      <c r="FX75" s="119"/>
      <c r="FY75" s="119"/>
      <c r="FZ75" s="119"/>
      <c r="GA75" s="119"/>
      <c r="GB75" s="119"/>
      <c r="GC75" s="119"/>
      <c r="GD75" s="119"/>
      <c r="GE75" s="119"/>
      <c r="GF75" s="119"/>
      <c r="GG75" s="119"/>
      <c r="GH75" s="119"/>
      <c r="GI75" s="119"/>
      <c r="GJ75" s="119"/>
      <c r="GK75" s="119"/>
      <c r="GL75" s="119"/>
      <c r="GM75" s="119"/>
      <c r="GN75" s="119"/>
      <c r="GO75" s="119"/>
      <c r="GP75" s="119"/>
      <c r="GQ75" s="119"/>
      <c r="GR75" s="119"/>
      <c r="GS75" s="119"/>
      <c r="GT75" s="119"/>
      <c r="GU75" s="119"/>
      <c r="GV75" s="119"/>
      <c r="GW75" s="119"/>
      <c r="GX75" s="119"/>
      <c r="GY75" s="119"/>
      <c r="GZ75" s="119"/>
      <c r="HA75" s="119"/>
      <c r="HB75" s="119"/>
      <c r="HC75" s="119"/>
      <c r="HD75" s="119"/>
      <c r="HE75" s="119"/>
      <c r="HF75" s="119"/>
      <c r="HG75" s="119"/>
      <c r="HH75" s="119"/>
      <c r="HI75" s="119"/>
      <c r="HJ75" s="119"/>
      <c r="HK75" s="119"/>
      <c r="HL75" s="119"/>
      <c r="HM75" s="119"/>
      <c r="HN75" s="119"/>
      <c r="HO75" s="119"/>
      <c r="HP75" s="119"/>
      <c r="HQ75" s="119"/>
      <c r="HR75" s="119"/>
      <c r="HS75" s="119"/>
      <c r="HT75" s="119"/>
      <c r="HU75" s="119"/>
      <c r="HV75" s="119"/>
      <c r="HW75" s="119"/>
      <c r="HX75" s="119"/>
      <c r="HY75" s="119"/>
      <c r="HZ75" s="119"/>
      <c r="IA75" s="119"/>
      <c r="IB75" s="119"/>
      <c r="IC75" s="119"/>
      <c r="ID75" s="119"/>
      <c r="IE75" s="119"/>
      <c r="IF75" s="119"/>
      <c r="IG75" s="119"/>
      <c r="IH75" s="119"/>
      <c r="II75" s="119"/>
      <c r="IJ75" s="119"/>
      <c r="IK75" s="119"/>
      <c r="IL75" s="119"/>
      <c r="IM75" s="119"/>
      <c r="IN75" s="119"/>
      <c r="IO75" s="119"/>
      <c r="IP75" s="119"/>
      <c r="IQ75" s="119"/>
      <c r="IR75" s="119"/>
      <c r="IS75" s="119"/>
      <c r="IT75" s="119"/>
      <c r="IU75" s="119"/>
      <c r="IV75" s="119"/>
    </row>
    <row r="76" spans="1:256" s="120" customFormat="1" ht="36.6" customHeight="1" x14ac:dyDescent="0.3">
      <c r="A76" s="116" t="s">
        <v>217</v>
      </c>
      <c r="B76" s="86" t="s">
        <v>42</v>
      </c>
      <c r="C76" s="158">
        <v>215</v>
      </c>
      <c r="D76" s="158">
        <v>576</v>
      </c>
      <c r="E76" s="121">
        <v>199</v>
      </c>
      <c r="F76" s="121"/>
      <c r="G76" s="117"/>
      <c r="H76" s="118"/>
      <c r="I76" s="122"/>
      <c r="J76" s="123"/>
      <c r="K76" s="123"/>
      <c r="L76" s="123"/>
      <c r="M76" s="119"/>
      <c r="N76" s="119"/>
      <c r="O76" s="119"/>
      <c r="P76" s="119"/>
      <c r="Q76" s="119"/>
      <c r="R76" s="119"/>
      <c r="S76" s="119"/>
      <c r="T76" s="119"/>
      <c r="U76" s="119"/>
      <c r="V76" s="119"/>
      <c r="W76" s="119"/>
      <c r="X76" s="119"/>
      <c r="Y76" s="119"/>
      <c r="Z76" s="119"/>
      <c r="AA76" s="119"/>
      <c r="AB76" s="119"/>
      <c r="AC76" s="119"/>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19"/>
      <c r="BK76" s="119"/>
      <c r="BL76" s="119"/>
      <c r="BM76" s="119"/>
      <c r="BN76" s="119"/>
      <c r="BO76" s="119"/>
      <c r="BP76" s="119"/>
      <c r="BQ76" s="119"/>
      <c r="BR76" s="119"/>
      <c r="BS76" s="119"/>
      <c r="BT76" s="119"/>
      <c r="BU76" s="119"/>
      <c r="BV76" s="119"/>
      <c r="BW76" s="119"/>
      <c r="BX76" s="119"/>
      <c r="BY76" s="119"/>
      <c r="BZ76" s="119"/>
      <c r="CA76" s="119"/>
      <c r="CB76" s="119"/>
      <c r="CC76" s="119"/>
      <c r="CD76" s="119"/>
      <c r="CE76" s="119"/>
      <c r="CF76" s="119"/>
      <c r="CG76" s="119"/>
      <c r="CH76" s="119"/>
      <c r="CI76" s="119"/>
      <c r="CJ76" s="119"/>
      <c r="CK76" s="119"/>
      <c r="CL76" s="119"/>
      <c r="CM76" s="119"/>
      <c r="CN76" s="119"/>
      <c r="CO76" s="119"/>
      <c r="CP76" s="119"/>
      <c r="CQ76" s="119"/>
      <c r="CR76" s="119"/>
      <c r="CS76" s="119"/>
      <c r="CT76" s="119"/>
      <c r="CU76" s="119"/>
      <c r="CV76" s="119"/>
      <c r="CW76" s="119"/>
      <c r="CX76" s="119"/>
      <c r="CY76" s="119"/>
      <c r="CZ76" s="119"/>
      <c r="DA76" s="119"/>
      <c r="DB76" s="119"/>
      <c r="DC76" s="119"/>
      <c r="DD76" s="119"/>
      <c r="DE76" s="119"/>
      <c r="DF76" s="119"/>
      <c r="DG76" s="119"/>
      <c r="DH76" s="119"/>
      <c r="DI76" s="119"/>
      <c r="DJ76" s="119"/>
      <c r="DK76" s="119"/>
      <c r="DL76" s="119"/>
      <c r="DM76" s="119"/>
      <c r="DN76" s="119"/>
      <c r="DO76" s="119"/>
      <c r="DP76" s="119"/>
      <c r="DQ76" s="119"/>
      <c r="DR76" s="119"/>
      <c r="DS76" s="119"/>
      <c r="DT76" s="119"/>
      <c r="DU76" s="119"/>
      <c r="DV76" s="119"/>
      <c r="DW76" s="119"/>
      <c r="DX76" s="119"/>
      <c r="DY76" s="119"/>
      <c r="DZ76" s="119"/>
      <c r="EA76" s="119"/>
      <c r="EB76" s="119"/>
      <c r="EC76" s="119"/>
      <c r="ED76" s="119"/>
      <c r="EE76" s="119"/>
      <c r="EF76" s="119"/>
      <c r="EG76" s="119"/>
      <c r="EH76" s="119"/>
      <c r="EI76" s="119"/>
      <c r="EJ76" s="119"/>
      <c r="EK76" s="119"/>
      <c r="EL76" s="119"/>
      <c r="EM76" s="119"/>
      <c r="EN76" s="119"/>
      <c r="EO76" s="119"/>
      <c r="EP76" s="119"/>
      <c r="EQ76" s="119"/>
      <c r="ER76" s="119"/>
      <c r="ES76" s="119"/>
      <c r="ET76" s="119"/>
      <c r="EU76" s="119"/>
      <c r="EV76" s="119"/>
      <c r="EW76" s="119"/>
      <c r="EX76" s="119"/>
      <c r="EY76" s="119"/>
      <c r="EZ76" s="119"/>
      <c r="FA76" s="119"/>
      <c r="FB76" s="119"/>
      <c r="FC76" s="119"/>
      <c r="FD76" s="119"/>
      <c r="FE76" s="119"/>
      <c r="FF76" s="119"/>
      <c r="FG76" s="119"/>
      <c r="FH76" s="119"/>
      <c r="FI76" s="119"/>
      <c r="FJ76" s="119"/>
      <c r="FK76" s="119"/>
      <c r="FL76" s="119"/>
      <c r="FM76" s="119"/>
      <c r="FN76" s="119"/>
      <c r="FO76" s="119"/>
      <c r="FP76" s="119"/>
      <c r="FQ76" s="119"/>
      <c r="FR76" s="119"/>
      <c r="FS76" s="119"/>
      <c r="FT76" s="119"/>
      <c r="FU76" s="119"/>
      <c r="FV76" s="119"/>
      <c r="FW76" s="119"/>
      <c r="FX76" s="119"/>
      <c r="FY76" s="119"/>
      <c r="FZ76" s="119"/>
      <c r="GA76" s="119"/>
      <c r="GB76" s="119"/>
      <c r="GC76" s="119"/>
      <c r="GD76" s="119"/>
      <c r="GE76" s="119"/>
      <c r="GF76" s="119"/>
      <c r="GG76" s="119"/>
      <c r="GH76" s="119"/>
      <c r="GI76" s="119"/>
      <c r="GJ76" s="119"/>
      <c r="GK76" s="119"/>
      <c r="GL76" s="119"/>
      <c r="GM76" s="119"/>
      <c r="GN76" s="119"/>
      <c r="GO76" s="119"/>
      <c r="GP76" s="119"/>
      <c r="GQ76" s="119"/>
      <c r="GR76" s="119"/>
      <c r="GS76" s="119"/>
      <c r="GT76" s="119"/>
      <c r="GU76" s="119"/>
      <c r="GV76" s="119"/>
      <c r="GW76" s="119"/>
      <c r="GX76" s="119"/>
      <c r="GY76" s="119"/>
      <c r="GZ76" s="119"/>
      <c r="HA76" s="119"/>
      <c r="HB76" s="119"/>
      <c r="HC76" s="119"/>
      <c r="HD76" s="119"/>
      <c r="HE76" s="119"/>
      <c r="HF76" s="119"/>
      <c r="HG76" s="119"/>
      <c r="HH76" s="119"/>
      <c r="HI76" s="119"/>
      <c r="HJ76" s="119"/>
      <c r="HK76" s="119"/>
      <c r="HL76" s="119"/>
      <c r="HM76" s="119"/>
      <c r="HN76" s="119"/>
      <c r="HO76" s="119"/>
      <c r="HP76" s="119"/>
      <c r="HQ76" s="119"/>
      <c r="HR76" s="119"/>
      <c r="HS76" s="119"/>
      <c r="HT76" s="119"/>
      <c r="HU76" s="119"/>
      <c r="HV76" s="119"/>
      <c r="HW76" s="119"/>
      <c r="HX76" s="119"/>
      <c r="HY76" s="119"/>
      <c r="HZ76" s="119"/>
      <c r="IA76" s="119"/>
      <c r="IB76" s="119"/>
      <c r="IC76" s="119"/>
      <c r="ID76" s="119"/>
      <c r="IE76" s="119"/>
      <c r="IF76" s="119"/>
      <c r="IG76" s="119"/>
      <c r="IH76" s="119"/>
      <c r="II76" s="119"/>
      <c r="IJ76" s="119"/>
      <c r="IK76" s="119"/>
      <c r="IL76" s="119"/>
      <c r="IM76" s="119"/>
      <c r="IN76" s="119"/>
      <c r="IO76" s="119"/>
      <c r="IP76" s="119"/>
      <c r="IQ76" s="119"/>
      <c r="IR76" s="119"/>
      <c r="IS76" s="119"/>
      <c r="IT76" s="119"/>
      <c r="IU76" s="119"/>
      <c r="IV76" s="119"/>
    </row>
    <row r="77" spans="1:256" ht="19.5" customHeight="1" x14ac:dyDescent="0.3">
      <c r="A77" s="36"/>
      <c r="B77" s="37"/>
      <c r="C77" s="38"/>
      <c r="D77" s="38"/>
      <c r="E77" s="38"/>
      <c r="F77" s="38"/>
      <c r="G77" s="38"/>
      <c r="H77" s="32"/>
      <c r="I77" s="2"/>
    </row>
    <row r="78" spans="1:256" ht="27.6" customHeight="1" x14ac:dyDescent="0.3">
      <c r="A78" s="237" t="s">
        <v>27</v>
      </c>
      <c r="B78" s="237" t="s">
        <v>12</v>
      </c>
      <c r="C78" s="31" t="s">
        <v>13</v>
      </c>
      <c r="D78" s="31" t="s">
        <v>14</v>
      </c>
      <c r="E78" s="237" t="s">
        <v>15</v>
      </c>
      <c r="F78" s="237"/>
      <c r="G78" s="237"/>
      <c r="H78" s="32"/>
      <c r="I78" s="14"/>
      <c r="J78" s="14"/>
      <c r="K78" s="14"/>
      <c r="L78" s="14"/>
    </row>
    <row r="79" spans="1:256" ht="18" customHeight="1" x14ac:dyDescent="0.3">
      <c r="A79" s="237"/>
      <c r="B79" s="237"/>
      <c r="C79" s="22" t="s">
        <v>16</v>
      </c>
      <c r="D79" s="22" t="s">
        <v>17</v>
      </c>
      <c r="E79" s="22" t="s">
        <v>18</v>
      </c>
      <c r="F79" s="22" t="s">
        <v>19</v>
      </c>
      <c r="G79" s="22" t="s">
        <v>36</v>
      </c>
      <c r="H79" s="3"/>
      <c r="I79" s="14"/>
      <c r="J79" s="14"/>
      <c r="K79" s="14"/>
      <c r="L79" s="14"/>
    </row>
    <row r="80" spans="1:256" ht="23.25" customHeight="1" x14ac:dyDescent="0.3">
      <c r="A80" s="39" t="s">
        <v>22</v>
      </c>
      <c r="B80" s="22" t="s">
        <v>21</v>
      </c>
      <c r="C80" s="88">
        <v>992684</v>
      </c>
      <c r="D80" s="88">
        <f>2034+328077+397989+15053+588016-5004-328077</f>
        <v>998088</v>
      </c>
      <c r="E80" s="88">
        <v>2536096</v>
      </c>
      <c r="F80" s="88">
        <v>2272424</v>
      </c>
      <c r="G80" s="95">
        <v>2279222</v>
      </c>
      <c r="H80" s="3"/>
      <c r="I80" s="14"/>
      <c r="J80" s="14"/>
      <c r="K80" s="14"/>
      <c r="L80" s="14"/>
    </row>
    <row r="81" spans="1:12" ht="32.25" customHeight="1" x14ac:dyDescent="0.3">
      <c r="A81" s="26" t="s">
        <v>28</v>
      </c>
      <c r="B81" s="27" t="s">
        <v>21</v>
      </c>
      <c r="C81" s="28">
        <f>SUM(C80)</f>
        <v>992684</v>
      </c>
      <c r="D81" s="28">
        <f>SUM(D80)</f>
        <v>998088</v>
      </c>
      <c r="E81" s="28">
        <f>SUM(E80)</f>
        <v>2536096</v>
      </c>
      <c r="F81" s="28">
        <f>SUM(F80)</f>
        <v>2272424</v>
      </c>
      <c r="G81" s="28">
        <f>SUM(G80)</f>
        <v>2279222</v>
      </c>
      <c r="H81" s="3"/>
      <c r="I81" s="14"/>
      <c r="J81" s="40"/>
      <c r="K81" s="40"/>
      <c r="L81" s="40"/>
    </row>
    <row r="83" spans="1:12" x14ac:dyDescent="0.3">
      <c r="E83" s="44"/>
    </row>
  </sheetData>
  <mergeCells count="47">
    <mergeCell ref="D8:G8"/>
    <mergeCell ref="D9:G9"/>
    <mergeCell ref="D10:G10"/>
    <mergeCell ref="A25:G25"/>
    <mergeCell ref="A26:G26"/>
    <mergeCell ref="A20:G20"/>
    <mergeCell ref="A21:G21"/>
    <mergeCell ref="A22:G22"/>
    <mergeCell ref="A23:G23"/>
    <mergeCell ref="F1:G1"/>
    <mergeCell ref="D2:G2"/>
    <mergeCell ref="D3:G3"/>
    <mergeCell ref="D4:G4"/>
    <mergeCell ref="D7:G7"/>
    <mergeCell ref="A35:C36"/>
    <mergeCell ref="D35:D36"/>
    <mergeCell ref="E35:G35"/>
    <mergeCell ref="A33:G33"/>
    <mergeCell ref="A27:G27"/>
    <mergeCell ref="A29:G29"/>
    <mergeCell ref="A30:G30"/>
    <mergeCell ref="A38:G38"/>
    <mergeCell ref="A39:G39"/>
    <mergeCell ref="A37:C37"/>
    <mergeCell ref="H39:I39"/>
    <mergeCell ref="A40:G40"/>
    <mergeCell ref="A41:A42"/>
    <mergeCell ref="B41:B42"/>
    <mergeCell ref="E41:G41"/>
    <mergeCell ref="A46:H46"/>
    <mergeCell ref="A48:G48"/>
    <mergeCell ref="A50:G50"/>
    <mergeCell ref="A51:A52"/>
    <mergeCell ref="B51:B52"/>
    <mergeCell ref="E51:G51"/>
    <mergeCell ref="A64:A65"/>
    <mergeCell ref="B64:B65"/>
    <mergeCell ref="E64:G64"/>
    <mergeCell ref="A78:A79"/>
    <mergeCell ref="B78:B79"/>
    <mergeCell ref="E78:G78"/>
    <mergeCell ref="A68:G68"/>
    <mergeCell ref="A70:G70"/>
    <mergeCell ref="A72:G72"/>
    <mergeCell ref="A73:A74"/>
    <mergeCell ref="B73:B74"/>
    <mergeCell ref="E73:G73"/>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75"/>
  <sheetViews>
    <sheetView topLeftCell="A16" zoomScale="60" zoomScaleNormal="60" zoomScaleSheetLayoutView="70" workbookViewId="0">
      <selection activeCell="D12" sqref="D12:G1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15.6" x14ac:dyDescent="0.3">
      <c r="A25" s="234" t="s">
        <v>129</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80.7"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26.7" customHeight="1" x14ac:dyDescent="0.3">
      <c r="A33" s="266" t="s">
        <v>201</v>
      </c>
      <c r="B33" s="266"/>
      <c r="C33" s="266"/>
      <c r="D33" s="266"/>
      <c r="E33" s="266"/>
      <c r="F33" s="266"/>
      <c r="G33" s="266"/>
      <c r="H33" s="12"/>
      <c r="I33" s="19"/>
      <c r="J33" s="20"/>
      <c r="K33" s="20"/>
      <c r="L33" s="20"/>
    </row>
    <row r="34" spans="1:13" s="18" customFormat="1" ht="15.6" customHeight="1" x14ac:dyDescent="0.3">
      <c r="A34" s="278" t="s">
        <v>230</v>
      </c>
      <c r="B34" s="276"/>
      <c r="C34" s="276"/>
      <c r="D34" s="276"/>
      <c r="E34" s="276"/>
      <c r="F34" s="276"/>
      <c r="G34" s="276"/>
    </row>
    <row r="35" spans="1:13" s="48" customFormat="1" ht="20.25" customHeight="1" x14ac:dyDescent="0.3">
      <c r="A35" s="260" t="s">
        <v>66</v>
      </c>
      <c r="B35" s="260"/>
      <c r="C35" s="260"/>
      <c r="D35" s="260" t="s">
        <v>12</v>
      </c>
      <c r="E35" s="260" t="s">
        <v>67</v>
      </c>
      <c r="F35" s="260"/>
      <c r="G35" s="260"/>
    </row>
    <row r="36" spans="1:13" s="48" customFormat="1" ht="19.5" customHeight="1" x14ac:dyDescent="0.3">
      <c r="A36" s="260"/>
      <c r="B36" s="260"/>
      <c r="C36" s="260"/>
      <c r="D36" s="260"/>
      <c r="E36" s="83" t="s">
        <v>18</v>
      </c>
      <c r="F36" s="83" t="s">
        <v>19</v>
      </c>
      <c r="G36" s="83" t="s">
        <v>36</v>
      </c>
    </row>
    <row r="37" spans="1:13" s="144" customFormat="1" ht="35.25" customHeight="1" x14ac:dyDescent="0.3">
      <c r="A37" s="277" t="s">
        <v>130</v>
      </c>
      <c r="B37" s="277"/>
      <c r="C37" s="277"/>
      <c r="D37" s="53" t="s">
        <v>131</v>
      </c>
      <c r="E37" s="50">
        <v>247.4</v>
      </c>
      <c r="F37" s="50">
        <v>242.5</v>
      </c>
      <c r="G37" s="53">
        <v>237.6</v>
      </c>
    </row>
    <row r="38" spans="1:13" ht="31.5" customHeight="1" x14ac:dyDescent="0.3">
      <c r="A38" s="226" t="s">
        <v>194</v>
      </c>
      <c r="B38" s="226"/>
      <c r="C38" s="226"/>
      <c r="D38" s="226"/>
      <c r="E38" s="226"/>
      <c r="F38" s="226"/>
      <c r="G38" s="226"/>
      <c r="H38" s="12"/>
    </row>
    <row r="39" spans="1:13" ht="15.6" x14ac:dyDescent="0.3">
      <c r="A39" s="216"/>
      <c r="B39" s="216"/>
      <c r="C39" s="216"/>
      <c r="D39" s="216"/>
      <c r="E39" s="216"/>
      <c r="F39" s="216"/>
      <c r="G39" s="216"/>
      <c r="H39" s="269"/>
      <c r="I39" s="269"/>
    </row>
    <row r="40" spans="1:13" ht="18.75" customHeight="1" x14ac:dyDescent="0.3">
      <c r="A40" s="217" t="s">
        <v>10</v>
      </c>
      <c r="B40" s="217"/>
      <c r="C40" s="217"/>
      <c r="D40" s="217"/>
      <c r="E40" s="217"/>
      <c r="F40" s="217"/>
      <c r="G40" s="217"/>
      <c r="H40" s="3"/>
      <c r="I40" s="2"/>
    </row>
    <row r="41" spans="1:13" ht="31.2" customHeight="1" x14ac:dyDescent="0.3">
      <c r="A41" s="218" t="s">
        <v>11</v>
      </c>
      <c r="B41" s="218" t="s">
        <v>12</v>
      </c>
      <c r="C41" s="22" t="s">
        <v>13</v>
      </c>
      <c r="D41" s="22" t="s">
        <v>14</v>
      </c>
      <c r="E41" s="222" t="s">
        <v>15</v>
      </c>
      <c r="F41" s="223"/>
      <c r="G41" s="224"/>
      <c r="H41" s="3"/>
      <c r="I41" s="2"/>
    </row>
    <row r="42" spans="1:13" ht="17.25" customHeight="1" x14ac:dyDescent="0.3">
      <c r="A42" s="219"/>
      <c r="B42" s="221"/>
      <c r="C42" s="23" t="s">
        <v>16</v>
      </c>
      <c r="D42" s="23" t="s">
        <v>17</v>
      </c>
      <c r="E42" s="23" t="s">
        <v>18</v>
      </c>
      <c r="F42" s="23" t="s">
        <v>19</v>
      </c>
      <c r="G42" s="23" t="s">
        <v>36</v>
      </c>
      <c r="H42" s="3"/>
      <c r="I42" s="2"/>
    </row>
    <row r="43" spans="1:13" ht="33" customHeight="1" x14ac:dyDescent="0.3">
      <c r="A43" s="24" t="s">
        <v>20</v>
      </c>
      <c r="B43" s="22" t="s">
        <v>21</v>
      </c>
      <c r="C43" s="107">
        <v>57385</v>
      </c>
      <c r="D43" s="107">
        <f>60264-20</f>
        <v>60244</v>
      </c>
      <c r="E43" s="107">
        <v>64246</v>
      </c>
      <c r="F43" s="25"/>
      <c r="G43" s="25"/>
      <c r="H43" s="3"/>
      <c r="I43" s="2"/>
    </row>
    <row r="44" spans="1:13" ht="21.75" customHeight="1" x14ac:dyDescent="0.3">
      <c r="A44" s="24" t="s">
        <v>22</v>
      </c>
      <c r="B44" s="22" t="s">
        <v>21</v>
      </c>
      <c r="C44" s="25"/>
      <c r="D44" s="25"/>
      <c r="E44" s="25"/>
      <c r="F44" s="25"/>
      <c r="G44" s="25"/>
      <c r="H44" s="3"/>
      <c r="I44" s="2"/>
    </row>
    <row r="45" spans="1:13" ht="27.75" customHeight="1" x14ac:dyDescent="0.3">
      <c r="A45" s="26" t="s">
        <v>23</v>
      </c>
      <c r="B45" s="27" t="s">
        <v>21</v>
      </c>
      <c r="C45" s="28">
        <f>C43+C44</f>
        <v>57385</v>
      </c>
      <c r="D45" s="28">
        <f>D43+D44</f>
        <v>60244</v>
      </c>
      <c r="E45" s="28">
        <f>E43+E44</f>
        <v>64246</v>
      </c>
      <c r="F45" s="28">
        <f>F43+F44</f>
        <v>0</v>
      </c>
      <c r="G45" s="28">
        <f>G43+G44</f>
        <v>0</v>
      </c>
      <c r="H45" s="29"/>
      <c r="I45" s="14"/>
      <c r="J45" s="14"/>
      <c r="K45" s="14"/>
      <c r="L45" s="14"/>
    </row>
    <row r="46" spans="1:13" s="9" customFormat="1" ht="19.5" customHeight="1" x14ac:dyDescent="0.3">
      <c r="A46" s="234" t="s">
        <v>24</v>
      </c>
      <c r="B46" s="234"/>
      <c r="C46" s="234"/>
      <c r="D46" s="234"/>
      <c r="E46" s="234"/>
      <c r="F46" s="234"/>
      <c r="G46" s="234"/>
      <c r="H46" s="234"/>
      <c r="I46" s="8"/>
      <c r="J46" s="13"/>
      <c r="K46" s="13"/>
      <c r="L46" s="13"/>
      <c r="M46" s="13"/>
    </row>
    <row r="47" spans="1:13" s="18" customFormat="1" ht="17.25" customHeight="1" x14ac:dyDescent="0.3">
      <c r="A47" s="5" t="s">
        <v>25</v>
      </c>
    </row>
    <row r="48" spans="1:13" s="18" customFormat="1" ht="15.6" customHeight="1" x14ac:dyDescent="0.3">
      <c r="A48" s="225" t="s">
        <v>133</v>
      </c>
      <c r="B48" s="225"/>
      <c r="C48" s="225"/>
      <c r="D48" s="225"/>
      <c r="E48" s="225"/>
      <c r="F48" s="225"/>
      <c r="G48" s="225"/>
    </row>
    <row r="49" spans="1:13" s="18" customFormat="1" ht="17.25" customHeight="1" x14ac:dyDescent="0.3">
      <c r="A49" s="5" t="s">
        <v>135</v>
      </c>
      <c r="B49" s="30"/>
      <c r="C49" s="30"/>
      <c r="D49" s="30"/>
      <c r="E49" s="30"/>
      <c r="F49" s="30"/>
      <c r="G49" s="30"/>
    </row>
    <row r="50" spans="1:13" ht="30.6" customHeight="1" x14ac:dyDescent="0.3">
      <c r="A50" s="235" t="s">
        <v>195</v>
      </c>
      <c r="B50" s="235"/>
      <c r="C50" s="235"/>
      <c r="D50" s="235"/>
      <c r="E50" s="235"/>
      <c r="F50" s="235"/>
      <c r="G50" s="235"/>
      <c r="H50" s="12"/>
    </row>
    <row r="51" spans="1:13" ht="22.2" customHeight="1" x14ac:dyDescent="0.3">
      <c r="A51" s="236" t="s">
        <v>26</v>
      </c>
      <c r="B51" s="237" t="s">
        <v>12</v>
      </c>
      <c r="C51" s="31" t="s">
        <v>13</v>
      </c>
      <c r="D51" s="31" t="s">
        <v>14</v>
      </c>
      <c r="E51" s="237" t="s">
        <v>15</v>
      </c>
      <c r="F51" s="237"/>
      <c r="G51" s="237"/>
      <c r="H51" s="32"/>
      <c r="I51" s="2"/>
    </row>
    <row r="52" spans="1:13" ht="22.95" customHeight="1" x14ac:dyDescent="0.3">
      <c r="A52" s="236"/>
      <c r="B52" s="237"/>
      <c r="C52" s="22" t="s">
        <v>16</v>
      </c>
      <c r="D52" s="22" t="s">
        <v>17</v>
      </c>
      <c r="E52" s="22" t="s">
        <v>18</v>
      </c>
      <c r="F52" s="22" t="s">
        <v>19</v>
      </c>
      <c r="G52" s="22" t="s">
        <v>36</v>
      </c>
      <c r="H52" s="32"/>
      <c r="I52" s="2"/>
    </row>
    <row r="53" spans="1:13" s="61" customFormat="1" ht="32.25" customHeight="1" x14ac:dyDescent="0.3">
      <c r="A53" s="66" t="s">
        <v>132</v>
      </c>
      <c r="B53" s="59" t="s">
        <v>94</v>
      </c>
      <c r="C53" s="107">
        <v>190</v>
      </c>
      <c r="D53" s="139">
        <v>227</v>
      </c>
      <c r="E53" s="139">
        <v>320</v>
      </c>
      <c r="F53" s="59"/>
      <c r="G53" s="59"/>
      <c r="H53" s="60"/>
    </row>
    <row r="54" spans="1:13" ht="12" customHeight="1" x14ac:dyDescent="0.3">
      <c r="A54" s="36"/>
      <c r="B54" s="37"/>
      <c r="C54" s="38"/>
      <c r="D54" s="38"/>
      <c r="E54" s="38"/>
      <c r="F54" s="38"/>
      <c r="G54" s="38"/>
      <c r="H54" s="32"/>
      <c r="I54" s="2"/>
    </row>
    <row r="55" spans="1:13" ht="16.649999999999999" customHeight="1" x14ac:dyDescent="0.3">
      <c r="A55" s="237" t="s">
        <v>27</v>
      </c>
      <c r="B55" s="237" t="s">
        <v>12</v>
      </c>
      <c r="C55" s="31" t="s">
        <v>13</v>
      </c>
      <c r="D55" s="31" t="s">
        <v>14</v>
      </c>
      <c r="E55" s="237" t="s">
        <v>15</v>
      </c>
      <c r="F55" s="237"/>
      <c r="G55" s="237"/>
      <c r="H55" s="32"/>
      <c r="I55" s="14"/>
      <c r="J55" s="14"/>
      <c r="K55" s="14"/>
      <c r="L55" s="14"/>
    </row>
    <row r="56" spans="1:13" ht="15.75" customHeight="1" x14ac:dyDescent="0.3">
      <c r="A56" s="237"/>
      <c r="B56" s="237"/>
      <c r="C56" s="22" t="s">
        <v>16</v>
      </c>
      <c r="D56" s="22" t="s">
        <v>17</v>
      </c>
      <c r="E56" s="22" t="s">
        <v>18</v>
      </c>
      <c r="F56" s="22" t="s">
        <v>19</v>
      </c>
      <c r="G56" s="22" t="s">
        <v>36</v>
      </c>
      <c r="H56" s="3"/>
      <c r="I56" s="14"/>
      <c r="J56" s="14"/>
      <c r="K56" s="14"/>
      <c r="L56" s="14"/>
    </row>
    <row r="57" spans="1:13" ht="31.2" customHeight="1" x14ac:dyDescent="0.3">
      <c r="A57" s="39" t="s">
        <v>20</v>
      </c>
      <c r="B57" s="22" t="s">
        <v>21</v>
      </c>
      <c r="C57" s="107">
        <v>57385</v>
      </c>
      <c r="D57" s="107">
        <f>60264-20</f>
        <v>60244</v>
      </c>
      <c r="E57" s="107">
        <v>64246</v>
      </c>
      <c r="F57" s="25"/>
      <c r="G57" s="25"/>
      <c r="H57" s="3"/>
      <c r="I57" s="14"/>
      <c r="J57" s="14"/>
      <c r="K57" s="14"/>
      <c r="L57" s="14"/>
    </row>
    <row r="58" spans="1:13" ht="32.25" customHeight="1" x14ac:dyDescent="0.3">
      <c r="A58" s="26" t="s">
        <v>28</v>
      </c>
      <c r="B58" s="27" t="s">
        <v>21</v>
      </c>
      <c r="C58" s="28">
        <f>SUM(C57)</f>
        <v>57385</v>
      </c>
      <c r="D58" s="28">
        <f>SUM(D57)</f>
        <v>60244</v>
      </c>
      <c r="E58" s="28">
        <f>SUM(E57)</f>
        <v>64246</v>
      </c>
      <c r="F58" s="28">
        <f>SUM(F57)</f>
        <v>0</v>
      </c>
      <c r="G58" s="28">
        <f>SUM(G57)</f>
        <v>0</v>
      </c>
      <c r="H58" s="3"/>
      <c r="I58" s="14"/>
      <c r="J58" s="40"/>
      <c r="K58" s="40"/>
      <c r="L58" s="40"/>
    </row>
    <row r="59" spans="1:13" s="9" customFormat="1" ht="16.649999999999999" hidden="1" customHeight="1" x14ac:dyDescent="0.3">
      <c r="A59" s="238" t="s">
        <v>29</v>
      </c>
      <c r="B59" s="238"/>
      <c r="C59" s="238"/>
      <c r="D59" s="238"/>
      <c r="E59" s="238"/>
      <c r="F59" s="238"/>
      <c r="G59" s="238"/>
      <c r="H59" s="12"/>
      <c r="I59" s="8"/>
      <c r="J59" s="13"/>
      <c r="K59" s="13"/>
      <c r="L59" s="13"/>
      <c r="M59" s="13"/>
    </row>
    <row r="60" spans="1:13" s="9" customFormat="1" ht="16.649999999999999" hidden="1" customHeight="1" x14ac:dyDescent="0.3">
      <c r="A60" s="15" t="s">
        <v>30</v>
      </c>
      <c r="B60" s="15"/>
      <c r="C60" s="15"/>
      <c r="D60" s="15"/>
      <c r="E60" s="15"/>
      <c r="F60" s="15"/>
      <c r="G60" s="15"/>
      <c r="H60" s="15"/>
      <c r="I60" s="8"/>
    </row>
    <row r="61" spans="1:13" s="9" customFormat="1" ht="15" hidden="1" customHeight="1" x14ac:dyDescent="0.3">
      <c r="A61" s="226" t="s">
        <v>43</v>
      </c>
      <c r="B61" s="226"/>
      <c r="C61" s="226"/>
      <c r="D61" s="226"/>
      <c r="E61" s="226"/>
      <c r="F61" s="226"/>
      <c r="G61" s="226"/>
      <c r="H61" s="41"/>
      <c r="I61" s="8"/>
    </row>
    <row r="62" spans="1:13" s="9" customFormat="1" ht="15" hidden="1" customHeight="1" x14ac:dyDescent="0.3">
      <c r="A62" s="234" t="s">
        <v>44</v>
      </c>
      <c r="B62" s="226"/>
      <c r="C62" s="226"/>
      <c r="D62" s="226"/>
      <c r="E62" s="226"/>
      <c r="F62" s="226"/>
      <c r="G62" s="226"/>
      <c r="H62" s="15"/>
      <c r="I62" s="8"/>
    </row>
    <row r="63" spans="1:13" ht="21.45" hidden="1" customHeight="1" x14ac:dyDescent="0.3">
      <c r="A63" s="226" t="s">
        <v>45</v>
      </c>
      <c r="B63" s="226"/>
      <c r="C63" s="226"/>
      <c r="D63" s="226"/>
      <c r="E63" s="226"/>
      <c r="F63" s="226"/>
      <c r="G63" s="226"/>
      <c r="H63" s="12"/>
    </row>
    <row r="64" spans="1:13" ht="17.25" hidden="1" customHeight="1" x14ac:dyDescent="0.3">
      <c r="A64" s="239" t="s">
        <v>26</v>
      </c>
      <c r="B64" s="237" t="s">
        <v>12</v>
      </c>
      <c r="C64" s="31" t="s">
        <v>13</v>
      </c>
      <c r="D64" s="31" t="s">
        <v>14</v>
      </c>
      <c r="E64" s="237" t="s">
        <v>15</v>
      </c>
      <c r="F64" s="237"/>
      <c r="G64" s="237"/>
      <c r="H64" s="32"/>
      <c r="I64" s="2"/>
    </row>
    <row r="65" spans="1:12" ht="17.25" hidden="1" customHeight="1" x14ac:dyDescent="0.3">
      <c r="A65" s="240"/>
      <c r="B65" s="237"/>
      <c r="C65" s="22" t="s">
        <v>16</v>
      </c>
      <c r="D65" s="22" t="s">
        <v>17</v>
      </c>
      <c r="E65" s="22" t="s">
        <v>18</v>
      </c>
      <c r="F65" s="22" t="s">
        <v>19</v>
      </c>
      <c r="G65" s="22" t="s">
        <v>36</v>
      </c>
      <c r="H65" s="32"/>
      <c r="I65" s="2"/>
    </row>
    <row r="66" spans="1:12" ht="15.6" hidden="1" x14ac:dyDescent="0.3">
      <c r="A66" s="42" t="s">
        <v>46</v>
      </c>
      <c r="B66" s="22" t="s">
        <v>47</v>
      </c>
      <c r="C66" s="43"/>
      <c r="D66" s="43"/>
      <c r="E66" s="43"/>
      <c r="F66" s="43"/>
      <c r="G66" s="43"/>
      <c r="H66" s="32"/>
      <c r="I66" s="2"/>
    </row>
    <row r="67" spans="1:12" ht="15" hidden="1" customHeight="1" x14ac:dyDescent="0.3">
      <c r="A67" s="42" t="s">
        <v>46</v>
      </c>
      <c r="B67" s="22" t="s">
        <v>47</v>
      </c>
      <c r="C67" s="43"/>
      <c r="D67" s="43"/>
      <c r="E67" s="43"/>
      <c r="F67" s="43"/>
      <c r="G67" s="43"/>
      <c r="H67" s="32"/>
      <c r="I67" s="2"/>
    </row>
    <row r="68" spans="1:12" ht="15" hidden="1" customHeight="1" x14ac:dyDescent="0.3">
      <c r="A68" s="42" t="s">
        <v>46</v>
      </c>
      <c r="B68" s="22" t="s">
        <v>47</v>
      </c>
      <c r="C68" s="43"/>
      <c r="D68" s="43"/>
      <c r="E68" s="43"/>
      <c r="F68" s="43"/>
      <c r="G68" s="43"/>
      <c r="H68" s="32"/>
      <c r="I68" s="2"/>
    </row>
    <row r="69" spans="1:12" ht="19.5" hidden="1" customHeight="1" x14ac:dyDescent="0.3">
      <c r="A69" s="36"/>
      <c r="B69" s="37"/>
      <c r="C69" s="38"/>
      <c r="D69" s="38"/>
      <c r="E69" s="38"/>
      <c r="F69" s="38"/>
      <c r="G69" s="38"/>
      <c r="H69" s="32"/>
      <c r="I69" s="2"/>
    </row>
    <row r="70" spans="1:12" ht="15.75" hidden="1" customHeight="1" x14ac:dyDescent="0.3">
      <c r="A70" s="237" t="s">
        <v>27</v>
      </c>
      <c r="B70" s="237" t="s">
        <v>12</v>
      </c>
      <c r="C70" s="31" t="s">
        <v>13</v>
      </c>
      <c r="D70" s="31" t="s">
        <v>14</v>
      </c>
      <c r="E70" s="237" t="s">
        <v>15</v>
      </c>
      <c r="F70" s="237"/>
      <c r="G70" s="237"/>
      <c r="H70" s="32"/>
      <c r="I70" s="14"/>
      <c r="J70" s="14"/>
      <c r="K70" s="14"/>
      <c r="L70" s="14"/>
    </row>
    <row r="71" spans="1:12" ht="18" hidden="1" customHeight="1" x14ac:dyDescent="0.3">
      <c r="A71" s="237"/>
      <c r="B71" s="237"/>
      <c r="C71" s="22" t="s">
        <v>16</v>
      </c>
      <c r="D71" s="22" t="s">
        <v>17</v>
      </c>
      <c r="E71" s="22" t="s">
        <v>18</v>
      </c>
      <c r="F71" s="22" t="s">
        <v>19</v>
      </c>
      <c r="G71" s="22" t="s">
        <v>36</v>
      </c>
      <c r="H71" s="3"/>
      <c r="I71" s="14"/>
      <c r="J71" s="14"/>
      <c r="K71" s="14"/>
      <c r="L71" s="14"/>
    </row>
    <row r="72" spans="1:12" ht="23.25" hidden="1" customHeight="1" x14ac:dyDescent="0.3">
      <c r="A72" s="39" t="s">
        <v>22</v>
      </c>
      <c r="B72" s="22" t="s">
        <v>21</v>
      </c>
      <c r="C72" s="25"/>
      <c r="D72" s="25"/>
      <c r="E72" s="25"/>
      <c r="F72" s="25"/>
      <c r="G72" s="25"/>
      <c r="H72" s="3"/>
      <c r="I72" s="14"/>
      <c r="J72" s="14"/>
      <c r="K72" s="14"/>
      <c r="L72" s="14"/>
    </row>
    <row r="73" spans="1:12" ht="32.25" hidden="1" customHeight="1" x14ac:dyDescent="0.3">
      <c r="A73" s="26" t="s">
        <v>28</v>
      </c>
      <c r="B73" s="27" t="s">
        <v>21</v>
      </c>
      <c r="C73" s="28">
        <f>SUM(C72)</f>
        <v>0</v>
      </c>
      <c r="D73" s="28">
        <f>SUM(D72)</f>
        <v>0</v>
      </c>
      <c r="E73" s="28">
        <f>SUM(E72)</f>
        <v>0</v>
      </c>
      <c r="F73" s="28">
        <f>SUM(F72)</f>
        <v>0</v>
      </c>
      <c r="G73" s="28">
        <f>SUM(G72)</f>
        <v>0</v>
      </c>
      <c r="H73" s="3"/>
      <c r="I73" s="14"/>
      <c r="J73" s="40"/>
      <c r="K73" s="40"/>
      <c r="L73" s="40"/>
    </row>
    <row r="75" spans="1:12" x14ac:dyDescent="0.3">
      <c r="E75" s="44"/>
    </row>
  </sheetData>
  <mergeCells count="49">
    <mergeCell ref="D8:G8"/>
    <mergeCell ref="D9:G9"/>
    <mergeCell ref="D10:G10"/>
    <mergeCell ref="F1:G1"/>
    <mergeCell ref="D2:G2"/>
    <mergeCell ref="D3:G3"/>
    <mergeCell ref="D4:G4"/>
    <mergeCell ref="D7:G7"/>
    <mergeCell ref="A34:G34"/>
    <mergeCell ref="A20:G20"/>
    <mergeCell ref="A21:G21"/>
    <mergeCell ref="A22:G22"/>
    <mergeCell ref="A23:G23"/>
    <mergeCell ref="A25:G25"/>
    <mergeCell ref="A26:G26"/>
    <mergeCell ref="A27:G27"/>
    <mergeCell ref="A29:G29"/>
    <mergeCell ref="A30:G30"/>
    <mergeCell ref="A33:G33"/>
    <mergeCell ref="A35:C36"/>
    <mergeCell ref="D35:D36"/>
    <mergeCell ref="E35:G35"/>
    <mergeCell ref="A38:G38"/>
    <mergeCell ref="A39:G39"/>
    <mergeCell ref="A37:C37"/>
    <mergeCell ref="H39:I39"/>
    <mergeCell ref="A40:G40"/>
    <mergeCell ref="A41:A42"/>
    <mergeCell ref="B41:B42"/>
    <mergeCell ref="E41:G41"/>
    <mergeCell ref="A62:G62"/>
    <mergeCell ref="A46:H46"/>
    <mergeCell ref="A48:G48"/>
    <mergeCell ref="A50:G50"/>
    <mergeCell ref="A51:A52"/>
    <mergeCell ref="B51:B52"/>
    <mergeCell ref="E51:G51"/>
    <mergeCell ref="A55:A56"/>
    <mergeCell ref="B55:B56"/>
    <mergeCell ref="E55:G55"/>
    <mergeCell ref="A59:G59"/>
    <mergeCell ref="A61:G61"/>
    <mergeCell ref="A63:G63"/>
    <mergeCell ref="A64:A65"/>
    <mergeCell ref="B64:B65"/>
    <mergeCell ref="E64:G64"/>
    <mergeCell ref="A70:A71"/>
    <mergeCell ref="B70:B71"/>
    <mergeCell ref="E70:G70"/>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82"/>
  <sheetViews>
    <sheetView topLeftCell="A19" zoomScale="60" zoomScaleNormal="60" zoomScaleSheetLayoutView="70" workbookViewId="0">
      <selection activeCell="H38" sqref="H37:I38"/>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79"/>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36.6" customHeight="1" x14ac:dyDescent="0.3">
      <c r="A25" s="234" t="s">
        <v>218</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80.7"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26.4" customHeight="1" x14ac:dyDescent="0.3">
      <c r="A33" s="266" t="s">
        <v>201</v>
      </c>
      <c r="B33" s="266"/>
      <c r="C33" s="266"/>
      <c r="D33" s="266"/>
      <c r="E33" s="266"/>
      <c r="F33" s="266"/>
      <c r="G33" s="266"/>
      <c r="H33" s="12"/>
      <c r="I33" s="19"/>
      <c r="J33" s="20"/>
      <c r="K33" s="20"/>
      <c r="L33" s="20"/>
    </row>
    <row r="34" spans="1:13" s="18" customFormat="1" ht="15.6" customHeight="1" x14ac:dyDescent="0.3">
      <c r="A34" s="279" t="s">
        <v>231</v>
      </c>
      <c r="B34" s="276"/>
      <c r="C34" s="276"/>
      <c r="D34" s="276"/>
      <c r="E34" s="276"/>
      <c r="F34" s="276"/>
      <c r="G34" s="276"/>
    </row>
    <row r="35" spans="1:13" s="48" customFormat="1" ht="20.25" customHeight="1" x14ac:dyDescent="0.3">
      <c r="A35" s="260" t="s">
        <v>66</v>
      </c>
      <c r="B35" s="260"/>
      <c r="C35" s="260"/>
      <c r="D35" s="260" t="s">
        <v>12</v>
      </c>
      <c r="E35" s="260" t="s">
        <v>67</v>
      </c>
      <c r="F35" s="260"/>
      <c r="G35" s="260"/>
    </row>
    <row r="36" spans="1:13" s="48" customFormat="1" ht="19.5" customHeight="1" x14ac:dyDescent="0.3">
      <c r="A36" s="260"/>
      <c r="B36" s="260"/>
      <c r="C36" s="260"/>
      <c r="D36" s="260"/>
      <c r="E36" s="84" t="s">
        <v>18</v>
      </c>
      <c r="F36" s="84" t="s">
        <v>19</v>
      </c>
      <c r="G36" s="84" t="s">
        <v>36</v>
      </c>
    </row>
    <row r="37" spans="1:13" s="144" customFormat="1" ht="35.25" customHeight="1" x14ac:dyDescent="0.3">
      <c r="A37" s="277" t="s">
        <v>235</v>
      </c>
      <c r="B37" s="277"/>
      <c r="C37" s="277"/>
      <c r="D37" s="53" t="s">
        <v>69</v>
      </c>
      <c r="E37" s="50">
        <v>72.900000000000006</v>
      </c>
      <c r="F37" s="50">
        <v>73.599999999999994</v>
      </c>
      <c r="G37" s="50">
        <v>73.599999999999994</v>
      </c>
    </row>
    <row r="38" spans="1:13" s="54" customFormat="1" ht="36" customHeight="1" x14ac:dyDescent="0.3">
      <c r="A38" s="280" t="s">
        <v>219</v>
      </c>
      <c r="B38" s="280"/>
      <c r="C38" s="280"/>
      <c r="D38" s="280"/>
      <c r="E38" s="280"/>
      <c r="F38" s="280"/>
      <c r="G38" s="280"/>
      <c r="H38" s="124"/>
      <c r="I38" s="125"/>
    </row>
    <row r="39" spans="1:13" ht="15.6" x14ac:dyDescent="0.3">
      <c r="A39" s="216"/>
      <c r="B39" s="216"/>
      <c r="C39" s="216"/>
      <c r="D39" s="216"/>
      <c r="E39" s="216"/>
      <c r="F39" s="216"/>
      <c r="G39" s="216"/>
      <c r="H39" s="269"/>
      <c r="I39" s="269"/>
    </row>
    <row r="40" spans="1:13" ht="18.75" customHeight="1" x14ac:dyDescent="0.3">
      <c r="A40" s="217" t="s">
        <v>10</v>
      </c>
      <c r="B40" s="217"/>
      <c r="C40" s="217"/>
      <c r="D40" s="217"/>
      <c r="E40" s="217"/>
      <c r="F40" s="217"/>
      <c r="G40" s="217"/>
      <c r="H40" s="3"/>
      <c r="I40" s="2"/>
    </row>
    <row r="41" spans="1:13" ht="31.2" customHeight="1" x14ac:dyDescent="0.3">
      <c r="A41" s="218" t="s">
        <v>11</v>
      </c>
      <c r="B41" s="218" t="s">
        <v>12</v>
      </c>
      <c r="C41" s="80" t="s">
        <v>13</v>
      </c>
      <c r="D41" s="80" t="s">
        <v>14</v>
      </c>
      <c r="E41" s="222" t="s">
        <v>15</v>
      </c>
      <c r="F41" s="223"/>
      <c r="G41" s="224"/>
      <c r="H41" s="3"/>
      <c r="I41" s="2"/>
    </row>
    <row r="42" spans="1:13" ht="17.25" customHeight="1" x14ac:dyDescent="0.3">
      <c r="A42" s="219"/>
      <c r="B42" s="221"/>
      <c r="C42" s="83" t="s">
        <v>16</v>
      </c>
      <c r="D42" s="83" t="s">
        <v>17</v>
      </c>
      <c r="E42" s="83" t="s">
        <v>18</v>
      </c>
      <c r="F42" s="83" t="s">
        <v>19</v>
      </c>
      <c r="G42" s="83" t="s">
        <v>36</v>
      </c>
      <c r="H42" s="3"/>
      <c r="I42" s="2"/>
    </row>
    <row r="43" spans="1:13" ht="33" customHeight="1" x14ac:dyDescent="0.3">
      <c r="A43" s="24" t="s">
        <v>20</v>
      </c>
      <c r="B43" s="80" t="s">
        <v>21</v>
      </c>
      <c r="C43" s="107">
        <v>264720</v>
      </c>
      <c r="D43" s="107">
        <f>253533-4313</f>
        <v>249220</v>
      </c>
      <c r="E43" s="107">
        <v>254067</v>
      </c>
      <c r="F43" s="25"/>
      <c r="G43" s="25"/>
      <c r="H43" s="3"/>
      <c r="I43" s="2"/>
    </row>
    <row r="44" spans="1:13" ht="21.75" customHeight="1" x14ac:dyDescent="0.3">
      <c r="A44" s="24" t="s">
        <v>22</v>
      </c>
      <c r="B44" s="80" t="s">
        <v>21</v>
      </c>
      <c r="C44" s="25"/>
      <c r="D44" s="25"/>
      <c r="E44" s="25"/>
      <c r="F44" s="25"/>
      <c r="G44" s="25"/>
      <c r="H44" s="3"/>
      <c r="I44" s="2"/>
    </row>
    <row r="45" spans="1:13" ht="27.75" customHeight="1" x14ac:dyDescent="0.3">
      <c r="A45" s="26" t="s">
        <v>23</v>
      </c>
      <c r="B45" s="82" t="s">
        <v>21</v>
      </c>
      <c r="C45" s="28">
        <f>C43+C44</f>
        <v>264720</v>
      </c>
      <c r="D45" s="28">
        <f>D43+D44</f>
        <v>249220</v>
      </c>
      <c r="E45" s="28">
        <f>E43+E44</f>
        <v>254067</v>
      </c>
      <c r="F45" s="28">
        <f>F43+F44</f>
        <v>0</v>
      </c>
      <c r="G45" s="28">
        <f>G43+G44</f>
        <v>0</v>
      </c>
      <c r="H45" s="29"/>
      <c r="I45" s="14"/>
      <c r="J45" s="14"/>
      <c r="K45" s="14"/>
      <c r="L45" s="14"/>
    </row>
    <row r="46" spans="1:13" s="9" customFormat="1" ht="19.5" customHeight="1" x14ac:dyDescent="0.3">
      <c r="A46" s="234" t="s">
        <v>24</v>
      </c>
      <c r="B46" s="234"/>
      <c r="C46" s="234"/>
      <c r="D46" s="234"/>
      <c r="E46" s="234"/>
      <c r="F46" s="234"/>
      <c r="G46" s="234"/>
      <c r="H46" s="234"/>
      <c r="I46" s="8"/>
      <c r="J46" s="13"/>
      <c r="K46" s="13"/>
      <c r="L46" s="13"/>
      <c r="M46" s="13"/>
    </row>
    <row r="47" spans="1:13" s="18" customFormat="1" ht="17.25" customHeight="1" x14ac:dyDescent="0.3">
      <c r="A47" s="5" t="s">
        <v>25</v>
      </c>
    </row>
    <row r="48" spans="1:13" s="18" customFormat="1" ht="15.6" customHeight="1" x14ac:dyDescent="0.3">
      <c r="A48" s="225" t="s">
        <v>133</v>
      </c>
      <c r="B48" s="225"/>
      <c r="C48" s="225"/>
      <c r="D48" s="225"/>
      <c r="E48" s="225"/>
      <c r="F48" s="225"/>
      <c r="G48" s="225"/>
    </row>
    <row r="49" spans="1:12" s="18" customFormat="1" ht="17.25" customHeight="1" x14ac:dyDescent="0.3">
      <c r="A49" s="5" t="s">
        <v>135</v>
      </c>
      <c r="B49" s="30"/>
      <c r="C49" s="30"/>
      <c r="D49" s="30"/>
      <c r="E49" s="30"/>
      <c r="F49" s="30"/>
      <c r="G49" s="30"/>
    </row>
    <row r="50" spans="1:12" s="54" customFormat="1" ht="36" customHeight="1" x14ac:dyDescent="0.3">
      <c r="A50" s="280" t="s">
        <v>219</v>
      </c>
      <c r="B50" s="280"/>
      <c r="C50" s="280"/>
      <c r="D50" s="280"/>
      <c r="E50" s="280"/>
      <c r="F50" s="280"/>
      <c r="G50" s="280"/>
      <c r="H50" s="124"/>
      <c r="I50" s="125"/>
    </row>
    <row r="51" spans="1:12" ht="37.950000000000003" customHeight="1" x14ac:dyDescent="0.3">
      <c r="A51" s="237" t="s">
        <v>26</v>
      </c>
      <c r="B51" s="237" t="s">
        <v>12</v>
      </c>
      <c r="C51" s="80" t="s">
        <v>13</v>
      </c>
      <c r="D51" s="80" t="s">
        <v>14</v>
      </c>
      <c r="E51" s="237" t="s">
        <v>15</v>
      </c>
      <c r="F51" s="237"/>
      <c r="G51" s="237"/>
      <c r="H51" s="32"/>
      <c r="I51" s="2"/>
    </row>
    <row r="52" spans="1:12" ht="30" customHeight="1" x14ac:dyDescent="0.3">
      <c r="A52" s="237"/>
      <c r="B52" s="237"/>
      <c r="C52" s="80" t="s">
        <v>16</v>
      </c>
      <c r="D52" s="80" t="s">
        <v>17</v>
      </c>
      <c r="E52" s="80" t="s">
        <v>18</v>
      </c>
      <c r="F52" s="80" t="s">
        <v>19</v>
      </c>
      <c r="G52" s="80" t="s">
        <v>36</v>
      </c>
      <c r="H52" s="32"/>
      <c r="I52" s="2"/>
    </row>
    <row r="53" spans="1:12" s="54" customFormat="1" ht="35.25" customHeight="1" x14ac:dyDescent="0.3">
      <c r="A53" s="55" t="s">
        <v>220</v>
      </c>
      <c r="B53" s="52" t="s">
        <v>72</v>
      </c>
      <c r="C53" s="128">
        <v>19538</v>
      </c>
      <c r="D53" s="129">
        <v>19532</v>
      </c>
      <c r="E53" s="129">
        <v>20292</v>
      </c>
      <c r="F53" s="129">
        <v>20292</v>
      </c>
      <c r="G53" s="129">
        <v>20292</v>
      </c>
      <c r="H53" s="57"/>
    </row>
    <row r="54" spans="1:12" s="54" customFormat="1" ht="34.5" customHeight="1" x14ac:dyDescent="0.3">
      <c r="A54" s="55" t="s">
        <v>221</v>
      </c>
      <c r="B54" s="52" t="s">
        <v>72</v>
      </c>
      <c r="C54" s="130">
        <v>41635</v>
      </c>
      <c r="D54" s="130">
        <v>41599</v>
      </c>
      <c r="E54" s="130">
        <v>44972</v>
      </c>
      <c r="F54" s="130">
        <v>44972</v>
      </c>
      <c r="G54" s="130">
        <v>44972</v>
      </c>
      <c r="H54" s="57"/>
    </row>
    <row r="55" spans="1:12" s="54" customFormat="1" ht="46.5" customHeight="1" x14ac:dyDescent="0.3">
      <c r="A55" s="55" t="s">
        <v>222</v>
      </c>
      <c r="B55" s="52" t="s">
        <v>72</v>
      </c>
      <c r="C55" s="128">
        <v>618</v>
      </c>
      <c r="D55" s="128">
        <v>517</v>
      </c>
      <c r="E55" s="130">
        <v>495</v>
      </c>
      <c r="F55" s="130">
        <v>495</v>
      </c>
      <c r="G55" s="130">
        <v>495</v>
      </c>
      <c r="H55" s="57"/>
      <c r="K55" s="54" t="s">
        <v>216</v>
      </c>
    </row>
    <row r="56" spans="1:12" s="54" customFormat="1" ht="34.5" customHeight="1" x14ac:dyDescent="0.3">
      <c r="A56" s="131" t="s">
        <v>223</v>
      </c>
      <c r="B56" s="52" t="s">
        <v>72</v>
      </c>
      <c r="C56" s="128">
        <v>9327</v>
      </c>
      <c r="D56" s="128">
        <v>8808</v>
      </c>
      <c r="E56" s="130">
        <v>9638</v>
      </c>
      <c r="F56" s="130">
        <v>9638</v>
      </c>
      <c r="G56" s="130">
        <v>9638</v>
      </c>
      <c r="H56" s="57"/>
    </row>
    <row r="57" spans="1:12" s="54" customFormat="1" ht="34.5" customHeight="1" x14ac:dyDescent="0.3">
      <c r="A57" s="131" t="s">
        <v>224</v>
      </c>
      <c r="B57" s="52" t="s">
        <v>72</v>
      </c>
      <c r="C57" s="128">
        <v>29278</v>
      </c>
      <c r="D57" s="128">
        <v>25373</v>
      </c>
      <c r="E57" s="130">
        <v>24504</v>
      </c>
      <c r="F57" s="130">
        <v>24504</v>
      </c>
      <c r="G57" s="130">
        <v>24504</v>
      </c>
      <c r="H57" s="57"/>
    </row>
    <row r="58" spans="1:12" s="54" customFormat="1" ht="34.5" customHeight="1" x14ac:dyDescent="0.3">
      <c r="A58" s="131" t="s">
        <v>225</v>
      </c>
      <c r="B58" s="52" t="s">
        <v>72</v>
      </c>
      <c r="C58" s="128">
        <v>95</v>
      </c>
      <c r="D58" s="128">
        <v>77</v>
      </c>
      <c r="E58" s="130">
        <v>189</v>
      </c>
      <c r="F58" s="130">
        <v>189</v>
      </c>
      <c r="G58" s="130">
        <v>189</v>
      </c>
      <c r="H58" s="57"/>
    </row>
    <row r="59" spans="1:12" s="54" customFormat="1" ht="32.25" customHeight="1" x14ac:dyDescent="0.3">
      <c r="A59" s="68" t="s">
        <v>226</v>
      </c>
      <c r="B59" s="52" t="s">
        <v>72</v>
      </c>
      <c r="C59" s="128">
        <v>43</v>
      </c>
      <c r="D59" s="128">
        <v>584</v>
      </c>
      <c r="E59" s="130">
        <v>357</v>
      </c>
      <c r="F59" s="130">
        <v>357</v>
      </c>
      <c r="G59" s="130">
        <v>357</v>
      </c>
      <c r="H59" s="57"/>
      <c r="I59" s="132"/>
      <c r="J59" s="132"/>
      <c r="K59" s="132"/>
      <c r="L59" s="132"/>
    </row>
    <row r="60" spans="1:12" s="61" customFormat="1" ht="32.25" customHeight="1" x14ac:dyDescent="0.3">
      <c r="A60" s="66"/>
      <c r="B60" s="59"/>
      <c r="C60" s="59"/>
      <c r="D60" s="59"/>
      <c r="E60" s="59"/>
      <c r="F60" s="59"/>
      <c r="G60" s="59"/>
      <c r="H60" s="60"/>
    </row>
    <row r="61" spans="1:12" ht="18" customHeight="1" x14ac:dyDescent="0.3">
      <c r="A61" s="12"/>
      <c r="B61" s="126"/>
      <c r="C61" s="127"/>
      <c r="D61" s="127"/>
      <c r="E61" s="127"/>
      <c r="F61" s="127"/>
      <c r="G61" s="127"/>
      <c r="H61" s="32"/>
      <c r="I61" s="2"/>
    </row>
    <row r="62" spans="1:12" ht="41.4" customHeight="1" x14ac:dyDescent="0.3">
      <c r="A62" s="237" t="s">
        <v>27</v>
      </c>
      <c r="B62" s="237" t="s">
        <v>12</v>
      </c>
      <c r="C62" s="80" t="s">
        <v>13</v>
      </c>
      <c r="D62" s="80" t="s">
        <v>14</v>
      </c>
      <c r="E62" s="237" t="s">
        <v>15</v>
      </c>
      <c r="F62" s="237"/>
      <c r="G62" s="237"/>
      <c r="H62" s="32"/>
      <c r="I62" s="14"/>
      <c r="J62" s="14"/>
      <c r="K62" s="14"/>
      <c r="L62" s="14"/>
    </row>
    <row r="63" spans="1:12" ht="24.6" customHeight="1" x14ac:dyDescent="0.3">
      <c r="A63" s="237"/>
      <c r="B63" s="237"/>
      <c r="C63" s="80" t="s">
        <v>16</v>
      </c>
      <c r="D63" s="80" t="s">
        <v>17</v>
      </c>
      <c r="E63" s="80" t="s">
        <v>18</v>
      </c>
      <c r="F63" s="80" t="s">
        <v>19</v>
      </c>
      <c r="G63" s="80" t="s">
        <v>36</v>
      </c>
      <c r="H63" s="3"/>
      <c r="I63" s="14"/>
      <c r="J63" s="14"/>
      <c r="K63" s="14"/>
      <c r="L63" s="14"/>
    </row>
    <row r="64" spans="1:12" ht="31.2" customHeight="1" x14ac:dyDescent="0.3">
      <c r="A64" s="115" t="s">
        <v>20</v>
      </c>
      <c r="B64" s="80" t="s">
        <v>21</v>
      </c>
      <c r="C64" s="107">
        <v>264720</v>
      </c>
      <c r="D64" s="107">
        <f>253533-4313</f>
        <v>249220</v>
      </c>
      <c r="E64" s="107">
        <v>254067</v>
      </c>
      <c r="F64" s="25"/>
      <c r="G64" s="25"/>
      <c r="H64" s="3"/>
      <c r="I64" s="14"/>
      <c r="J64" s="14"/>
      <c r="K64" s="14"/>
      <c r="L64" s="14"/>
    </row>
    <row r="65" spans="1:13" ht="32.25" customHeight="1" x14ac:dyDescent="0.3">
      <c r="A65" s="26" t="s">
        <v>28</v>
      </c>
      <c r="B65" s="82" t="s">
        <v>21</v>
      </c>
      <c r="C65" s="28">
        <f>SUM(C64)</f>
        <v>264720</v>
      </c>
      <c r="D65" s="28">
        <f>SUM(D64)</f>
        <v>249220</v>
      </c>
      <c r="E65" s="28">
        <f>SUM(E64)</f>
        <v>254067</v>
      </c>
      <c r="F65" s="28">
        <f>SUM(F64)</f>
        <v>0</v>
      </c>
      <c r="G65" s="28">
        <f>SUM(G64)</f>
        <v>0</v>
      </c>
      <c r="H65" s="3"/>
      <c r="I65" s="14"/>
      <c r="J65" s="40"/>
      <c r="K65" s="40"/>
      <c r="L65" s="40"/>
    </row>
    <row r="66" spans="1:13" s="9" customFormat="1" ht="16.649999999999999" hidden="1" customHeight="1" x14ac:dyDescent="0.3">
      <c r="A66" s="238" t="s">
        <v>29</v>
      </c>
      <c r="B66" s="238"/>
      <c r="C66" s="238"/>
      <c r="D66" s="238"/>
      <c r="E66" s="238"/>
      <c r="F66" s="238"/>
      <c r="G66" s="238"/>
      <c r="H66" s="12"/>
      <c r="I66" s="8"/>
      <c r="J66" s="13"/>
      <c r="K66" s="13"/>
      <c r="L66" s="13"/>
      <c r="M66" s="13"/>
    </row>
    <row r="67" spans="1:13" s="9" customFormat="1" ht="16.649999999999999" hidden="1" customHeight="1" x14ac:dyDescent="0.3">
      <c r="A67" s="15" t="s">
        <v>30</v>
      </c>
      <c r="B67" s="15"/>
      <c r="C67" s="15"/>
      <c r="D67" s="15"/>
      <c r="E67" s="15"/>
      <c r="F67" s="15"/>
      <c r="G67" s="15"/>
      <c r="H67" s="15"/>
      <c r="I67" s="8"/>
    </row>
    <row r="68" spans="1:13" s="9" customFormat="1" ht="15" hidden="1" customHeight="1" x14ac:dyDescent="0.3">
      <c r="A68" s="226" t="s">
        <v>43</v>
      </c>
      <c r="B68" s="226"/>
      <c r="C68" s="226"/>
      <c r="D68" s="226"/>
      <c r="E68" s="226"/>
      <c r="F68" s="226"/>
      <c r="G68" s="226"/>
      <c r="H68" s="41"/>
      <c r="I68" s="8"/>
    </row>
    <row r="69" spans="1:13" s="9" customFormat="1" ht="15" hidden="1" customHeight="1" x14ac:dyDescent="0.3">
      <c r="A69" s="234" t="s">
        <v>44</v>
      </c>
      <c r="B69" s="226"/>
      <c r="C69" s="226"/>
      <c r="D69" s="226"/>
      <c r="E69" s="226"/>
      <c r="F69" s="226"/>
      <c r="G69" s="226"/>
      <c r="H69" s="15"/>
      <c r="I69" s="8"/>
    </row>
    <row r="70" spans="1:13" ht="21.45" hidden="1" customHeight="1" x14ac:dyDescent="0.3">
      <c r="A70" s="226" t="s">
        <v>45</v>
      </c>
      <c r="B70" s="226"/>
      <c r="C70" s="226"/>
      <c r="D70" s="226"/>
      <c r="E70" s="226"/>
      <c r="F70" s="226"/>
      <c r="G70" s="226"/>
      <c r="H70" s="12"/>
    </row>
    <row r="71" spans="1:13" ht="17.25" hidden="1" customHeight="1" x14ac:dyDescent="0.3">
      <c r="A71" s="239" t="s">
        <v>26</v>
      </c>
      <c r="B71" s="237" t="s">
        <v>12</v>
      </c>
      <c r="C71" s="31" t="s">
        <v>13</v>
      </c>
      <c r="D71" s="31" t="s">
        <v>14</v>
      </c>
      <c r="E71" s="237" t="s">
        <v>15</v>
      </c>
      <c r="F71" s="237"/>
      <c r="G71" s="237"/>
      <c r="H71" s="32"/>
      <c r="I71" s="2"/>
    </row>
    <row r="72" spans="1:13" ht="17.25" hidden="1" customHeight="1" x14ac:dyDescent="0.3">
      <c r="A72" s="240"/>
      <c r="B72" s="237"/>
      <c r="C72" s="80" t="s">
        <v>16</v>
      </c>
      <c r="D72" s="80" t="s">
        <v>17</v>
      </c>
      <c r="E72" s="80" t="s">
        <v>18</v>
      </c>
      <c r="F72" s="80" t="s">
        <v>19</v>
      </c>
      <c r="G72" s="80" t="s">
        <v>36</v>
      </c>
      <c r="H72" s="32"/>
      <c r="I72" s="2"/>
    </row>
    <row r="73" spans="1:13" ht="15.6" hidden="1" x14ac:dyDescent="0.3">
      <c r="A73" s="42" t="s">
        <v>46</v>
      </c>
      <c r="B73" s="80" t="s">
        <v>47</v>
      </c>
      <c r="C73" s="43"/>
      <c r="D73" s="43"/>
      <c r="E73" s="43"/>
      <c r="F73" s="43"/>
      <c r="G73" s="43"/>
      <c r="H73" s="32"/>
      <c r="I73" s="2"/>
    </row>
    <row r="74" spans="1:13" ht="15" hidden="1" customHeight="1" x14ac:dyDescent="0.3">
      <c r="A74" s="42" t="s">
        <v>46</v>
      </c>
      <c r="B74" s="80" t="s">
        <v>47</v>
      </c>
      <c r="C74" s="43"/>
      <c r="D74" s="43"/>
      <c r="E74" s="43"/>
      <c r="F74" s="43"/>
      <c r="G74" s="43"/>
      <c r="H74" s="32"/>
      <c r="I74" s="2"/>
    </row>
    <row r="75" spans="1:13" ht="15" hidden="1" customHeight="1" x14ac:dyDescent="0.3">
      <c r="A75" s="42" t="s">
        <v>46</v>
      </c>
      <c r="B75" s="80" t="s">
        <v>47</v>
      </c>
      <c r="C75" s="43"/>
      <c r="D75" s="43"/>
      <c r="E75" s="43"/>
      <c r="F75" s="43"/>
      <c r="G75" s="43"/>
      <c r="H75" s="32"/>
      <c r="I75" s="2"/>
    </row>
    <row r="76" spans="1:13" ht="19.5" hidden="1" customHeight="1" x14ac:dyDescent="0.3">
      <c r="A76" s="36"/>
      <c r="B76" s="37"/>
      <c r="C76" s="38"/>
      <c r="D76" s="38"/>
      <c r="E76" s="38"/>
      <c r="F76" s="38"/>
      <c r="G76" s="38"/>
      <c r="H76" s="32"/>
      <c r="I76" s="2"/>
    </row>
    <row r="77" spans="1:13" ht="15.75" hidden="1" customHeight="1" x14ac:dyDescent="0.3">
      <c r="A77" s="237" t="s">
        <v>27</v>
      </c>
      <c r="B77" s="237" t="s">
        <v>12</v>
      </c>
      <c r="C77" s="31" t="s">
        <v>13</v>
      </c>
      <c r="D77" s="31" t="s">
        <v>14</v>
      </c>
      <c r="E77" s="237" t="s">
        <v>15</v>
      </c>
      <c r="F77" s="237"/>
      <c r="G77" s="237"/>
      <c r="H77" s="32"/>
      <c r="I77" s="14"/>
      <c r="J77" s="14"/>
      <c r="K77" s="14"/>
      <c r="L77" s="14"/>
    </row>
    <row r="78" spans="1:13" ht="18" hidden="1" customHeight="1" x14ac:dyDescent="0.3">
      <c r="A78" s="237"/>
      <c r="B78" s="237"/>
      <c r="C78" s="80" t="s">
        <v>16</v>
      </c>
      <c r="D78" s="80" t="s">
        <v>17</v>
      </c>
      <c r="E78" s="80" t="s">
        <v>18</v>
      </c>
      <c r="F78" s="80" t="s">
        <v>19</v>
      </c>
      <c r="G78" s="80" t="s">
        <v>36</v>
      </c>
      <c r="H78" s="3"/>
      <c r="I78" s="14"/>
      <c r="J78" s="14"/>
      <c r="K78" s="14"/>
      <c r="L78" s="14"/>
    </row>
    <row r="79" spans="1:13" ht="23.25" hidden="1" customHeight="1" x14ac:dyDescent="0.3">
      <c r="A79" s="39" t="s">
        <v>22</v>
      </c>
      <c r="B79" s="80" t="s">
        <v>21</v>
      </c>
      <c r="C79" s="25"/>
      <c r="D79" s="25"/>
      <c r="E79" s="25"/>
      <c r="F79" s="25"/>
      <c r="G79" s="25"/>
      <c r="H79" s="3"/>
      <c r="I79" s="14"/>
      <c r="J79" s="14"/>
      <c r="K79" s="14"/>
      <c r="L79" s="14"/>
    </row>
    <row r="80" spans="1:13" ht="32.25" hidden="1" customHeight="1" x14ac:dyDescent="0.3">
      <c r="A80" s="26" t="s">
        <v>28</v>
      </c>
      <c r="B80" s="82" t="s">
        <v>21</v>
      </c>
      <c r="C80" s="28">
        <f>SUM(C79)</f>
        <v>0</v>
      </c>
      <c r="D80" s="28">
        <f>SUM(D79)</f>
        <v>0</v>
      </c>
      <c r="E80" s="28">
        <f>SUM(E79)</f>
        <v>0</v>
      </c>
      <c r="F80" s="28">
        <f>SUM(F79)</f>
        <v>0</v>
      </c>
      <c r="G80" s="28">
        <f>SUM(G79)</f>
        <v>0</v>
      </c>
      <c r="H80" s="3"/>
      <c r="I80" s="14"/>
      <c r="J80" s="40"/>
      <c r="K80" s="40"/>
      <c r="L80" s="40"/>
    </row>
    <row r="82" spans="5:5" x14ac:dyDescent="0.3">
      <c r="E82" s="44"/>
    </row>
  </sheetData>
  <mergeCells count="49">
    <mergeCell ref="A77:A78"/>
    <mergeCell ref="B77:B78"/>
    <mergeCell ref="E77:G77"/>
    <mergeCell ref="A66:G66"/>
    <mergeCell ref="A68:G68"/>
    <mergeCell ref="A69:G69"/>
    <mergeCell ref="A70:G70"/>
    <mergeCell ref="A71:A72"/>
    <mergeCell ref="B71:B72"/>
    <mergeCell ref="E71:G71"/>
    <mergeCell ref="A62:A63"/>
    <mergeCell ref="B62:B63"/>
    <mergeCell ref="E62:G62"/>
    <mergeCell ref="H39:I39"/>
    <mergeCell ref="A40:G40"/>
    <mergeCell ref="A41:A42"/>
    <mergeCell ref="B41:B42"/>
    <mergeCell ref="E41:G41"/>
    <mergeCell ref="A46:H46"/>
    <mergeCell ref="A39:G39"/>
    <mergeCell ref="A48:G48"/>
    <mergeCell ref="A50:G50"/>
    <mergeCell ref="A51:A52"/>
    <mergeCell ref="B51:B52"/>
    <mergeCell ref="E51:G51"/>
    <mergeCell ref="A35:C36"/>
    <mergeCell ref="D35:D36"/>
    <mergeCell ref="E35:G35"/>
    <mergeCell ref="A37:C37"/>
    <mergeCell ref="A38:G38"/>
    <mergeCell ref="D8:G8"/>
    <mergeCell ref="D9:G9"/>
    <mergeCell ref="D10:G10"/>
    <mergeCell ref="A34:G34"/>
    <mergeCell ref="A20:G20"/>
    <mergeCell ref="A21:G21"/>
    <mergeCell ref="A22:G22"/>
    <mergeCell ref="A23:G23"/>
    <mergeCell ref="A25:G25"/>
    <mergeCell ref="A26:G26"/>
    <mergeCell ref="A27:G27"/>
    <mergeCell ref="A29:G29"/>
    <mergeCell ref="A30:G30"/>
    <mergeCell ref="A33:G33"/>
    <mergeCell ref="F1:G1"/>
    <mergeCell ref="D2:G2"/>
    <mergeCell ref="D3:G3"/>
    <mergeCell ref="D4:G4"/>
    <mergeCell ref="D7:G7"/>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73"/>
  <sheetViews>
    <sheetView topLeftCell="A37" zoomScale="70" zoomScaleNormal="70" zoomScaleSheetLayoutView="70" workbookViewId="0">
      <selection activeCell="B56" sqref="B56"/>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34.65" customHeight="1" x14ac:dyDescent="0.3">
      <c r="A25" s="234" t="s">
        <v>48</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80.25"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32.25" customHeight="1" x14ac:dyDescent="0.3">
      <c r="A33" s="226" t="s">
        <v>137</v>
      </c>
      <c r="B33" s="226"/>
      <c r="C33" s="226"/>
      <c r="D33" s="226"/>
      <c r="E33" s="226"/>
      <c r="F33" s="226"/>
      <c r="G33" s="226"/>
      <c r="H33" s="12"/>
      <c r="I33" s="19"/>
      <c r="J33" s="20"/>
      <c r="K33" s="20"/>
      <c r="L33" s="20"/>
    </row>
    <row r="34" spans="1:13" s="18" customFormat="1" ht="42" customHeight="1" x14ac:dyDescent="0.3">
      <c r="A34" s="244" t="s">
        <v>138</v>
      </c>
      <c r="B34" s="244"/>
      <c r="C34" s="244"/>
      <c r="D34" s="244"/>
      <c r="E34" s="244"/>
      <c r="F34" s="244"/>
      <c r="G34" s="244"/>
    </row>
    <row r="35" spans="1:13" ht="50.25" customHeight="1" x14ac:dyDescent="0.3">
      <c r="A35" s="226" t="s">
        <v>141</v>
      </c>
      <c r="B35" s="226"/>
      <c r="C35" s="226"/>
      <c r="D35" s="226"/>
      <c r="E35" s="226"/>
      <c r="F35" s="226"/>
      <c r="G35" s="226"/>
      <c r="H35" s="12"/>
    </row>
    <row r="36" spans="1:13" ht="15.6" x14ac:dyDescent="0.3">
      <c r="A36" s="216"/>
      <c r="B36" s="216"/>
      <c r="C36" s="216"/>
      <c r="D36" s="216"/>
      <c r="E36" s="216"/>
      <c r="F36" s="216"/>
      <c r="G36" s="216"/>
      <c r="H36" s="21"/>
    </row>
    <row r="37" spans="1:13" ht="18.75" customHeight="1" x14ac:dyDescent="0.3">
      <c r="A37" s="217" t="s">
        <v>10</v>
      </c>
      <c r="B37" s="217"/>
      <c r="C37" s="217"/>
      <c r="D37" s="217"/>
      <c r="E37" s="217"/>
      <c r="F37" s="217"/>
      <c r="G37" s="217"/>
      <c r="H37" s="3"/>
      <c r="I37" s="2"/>
    </row>
    <row r="38" spans="1:13" ht="31.2" customHeight="1" x14ac:dyDescent="0.3">
      <c r="A38" s="218" t="s">
        <v>11</v>
      </c>
      <c r="B38" s="218" t="s">
        <v>12</v>
      </c>
      <c r="C38" s="22" t="s">
        <v>13</v>
      </c>
      <c r="D38" s="22" t="s">
        <v>14</v>
      </c>
      <c r="E38" s="222" t="s">
        <v>15</v>
      </c>
      <c r="F38" s="223"/>
      <c r="G38" s="224"/>
      <c r="H38" s="3"/>
      <c r="I38" s="2"/>
    </row>
    <row r="39" spans="1:13" ht="17.25" customHeight="1" x14ac:dyDescent="0.3">
      <c r="A39" s="219"/>
      <c r="B39" s="221"/>
      <c r="C39" s="23" t="s">
        <v>16</v>
      </c>
      <c r="D39" s="23" t="s">
        <v>17</v>
      </c>
      <c r="E39" s="23" t="s">
        <v>18</v>
      </c>
      <c r="F39" s="23" t="s">
        <v>19</v>
      </c>
      <c r="G39" s="23" t="s">
        <v>36</v>
      </c>
      <c r="H39" s="3"/>
      <c r="I39" s="2"/>
    </row>
    <row r="40" spans="1:13" ht="33" customHeight="1" x14ac:dyDescent="0.3">
      <c r="A40" s="24" t="s">
        <v>20</v>
      </c>
      <c r="B40" s="22" t="s">
        <v>21</v>
      </c>
      <c r="C40" s="102">
        <v>3059</v>
      </c>
      <c r="D40" s="86">
        <v>99124</v>
      </c>
      <c r="E40" s="86">
        <v>524335</v>
      </c>
      <c r="F40" s="92"/>
      <c r="G40" s="87"/>
      <c r="H40" s="3"/>
      <c r="I40" s="2"/>
    </row>
    <row r="41" spans="1:13" ht="21.75" customHeight="1" x14ac:dyDescent="0.3">
      <c r="A41" s="24" t="s">
        <v>22</v>
      </c>
      <c r="B41" s="22" t="s">
        <v>21</v>
      </c>
      <c r="C41" s="88">
        <v>375285</v>
      </c>
      <c r="D41" s="88">
        <v>372467</v>
      </c>
      <c r="E41" s="88"/>
      <c r="F41" s="88"/>
      <c r="G41" s="87"/>
      <c r="H41" s="3"/>
      <c r="I41" s="2"/>
    </row>
    <row r="42" spans="1:13" ht="27.75" customHeight="1" x14ac:dyDescent="0.3">
      <c r="A42" s="26" t="s">
        <v>23</v>
      </c>
      <c r="B42" s="27" t="s">
        <v>21</v>
      </c>
      <c r="C42" s="28">
        <f>C40+C41</f>
        <v>378344</v>
      </c>
      <c r="D42" s="28">
        <f>D40+D41</f>
        <v>471591</v>
      </c>
      <c r="E42" s="28">
        <f>E40+E41</f>
        <v>524335</v>
      </c>
      <c r="F42" s="28">
        <f>F40+F41</f>
        <v>0</v>
      </c>
      <c r="G42" s="28">
        <f>G40+G41</f>
        <v>0</v>
      </c>
      <c r="H42" s="29"/>
      <c r="I42" s="14"/>
      <c r="J42" s="14"/>
      <c r="K42" s="14"/>
      <c r="L42" s="14"/>
    </row>
    <row r="43" spans="1:13" s="9" customFormat="1" ht="19.5" customHeight="1" x14ac:dyDescent="0.3">
      <c r="A43" s="234" t="s">
        <v>24</v>
      </c>
      <c r="B43" s="234"/>
      <c r="C43" s="234"/>
      <c r="D43" s="234"/>
      <c r="E43" s="234"/>
      <c r="F43" s="234"/>
      <c r="G43" s="234"/>
      <c r="H43" s="234"/>
      <c r="I43" s="8"/>
      <c r="J43" s="13"/>
      <c r="K43" s="13"/>
      <c r="L43" s="13"/>
      <c r="M43" s="13"/>
    </row>
    <row r="44" spans="1:13" s="18" customFormat="1" ht="17.25" customHeight="1" x14ac:dyDescent="0.3">
      <c r="A44" s="5" t="s">
        <v>25</v>
      </c>
    </row>
    <row r="45" spans="1:13" s="18" customFormat="1" ht="15.75" customHeight="1" x14ac:dyDescent="0.3">
      <c r="A45" s="225" t="s">
        <v>133</v>
      </c>
      <c r="B45" s="225"/>
      <c r="C45" s="225"/>
      <c r="D45" s="225"/>
      <c r="E45" s="225"/>
      <c r="F45" s="225"/>
      <c r="G45" s="225"/>
    </row>
    <row r="46" spans="1:13" s="18" customFormat="1" ht="17.25" customHeight="1" x14ac:dyDescent="0.3">
      <c r="A46" s="5" t="s">
        <v>135</v>
      </c>
      <c r="B46" s="30"/>
      <c r="C46" s="30"/>
      <c r="D46" s="30"/>
      <c r="E46" s="30"/>
      <c r="F46" s="30"/>
      <c r="G46" s="30"/>
    </row>
    <row r="47" spans="1:13" ht="60.75" customHeight="1" x14ac:dyDescent="0.3">
      <c r="A47" s="235" t="s">
        <v>145</v>
      </c>
      <c r="B47" s="235"/>
      <c r="C47" s="235"/>
      <c r="D47" s="235"/>
      <c r="E47" s="235"/>
      <c r="F47" s="235"/>
      <c r="G47" s="235"/>
      <c r="H47" s="12"/>
    </row>
    <row r="48" spans="1:13" ht="28.2" customHeight="1" x14ac:dyDescent="0.3">
      <c r="A48" s="236" t="s">
        <v>26</v>
      </c>
      <c r="B48" s="237" t="s">
        <v>12</v>
      </c>
      <c r="C48" s="31" t="s">
        <v>13</v>
      </c>
      <c r="D48" s="31" t="s">
        <v>14</v>
      </c>
      <c r="E48" s="237" t="s">
        <v>15</v>
      </c>
      <c r="F48" s="237"/>
      <c r="G48" s="237"/>
      <c r="H48" s="32"/>
      <c r="I48" s="2"/>
    </row>
    <row r="49" spans="1:13" ht="19.2" customHeight="1" x14ac:dyDescent="0.3">
      <c r="A49" s="236"/>
      <c r="B49" s="237"/>
      <c r="C49" s="22" t="s">
        <v>16</v>
      </c>
      <c r="D49" s="22" t="s">
        <v>17</v>
      </c>
      <c r="E49" s="22" t="s">
        <v>18</v>
      </c>
      <c r="F49" s="22" t="s">
        <v>19</v>
      </c>
      <c r="G49" s="22" t="s">
        <v>36</v>
      </c>
      <c r="H49" s="32"/>
      <c r="I49" s="2"/>
    </row>
    <row r="50" spans="1:13" ht="31.5" customHeight="1" x14ac:dyDescent="0.3">
      <c r="A50" s="33" t="s">
        <v>142</v>
      </c>
      <c r="B50" s="143" t="s">
        <v>49</v>
      </c>
      <c r="C50" s="91">
        <v>13506</v>
      </c>
      <c r="D50" s="91">
        <v>13002</v>
      </c>
      <c r="E50" s="91">
        <v>13578</v>
      </c>
      <c r="F50" s="91">
        <v>13000</v>
      </c>
      <c r="G50" s="91">
        <v>13000</v>
      </c>
      <c r="H50" s="32"/>
      <c r="I50" s="2"/>
    </row>
    <row r="51" spans="1:13" ht="39.75" customHeight="1" x14ac:dyDescent="0.3">
      <c r="A51" s="33" t="s">
        <v>143</v>
      </c>
      <c r="B51" s="143" t="s">
        <v>144</v>
      </c>
      <c r="C51" s="91">
        <v>351</v>
      </c>
      <c r="D51" s="91">
        <v>498</v>
      </c>
      <c r="E51" s="91">
        <v>351</v>
      </c>
      <c r="F51" s="91">
        <v>350</v>
      </c>
      <c r="G51" s="91">
        <v>350</v>
      </c>
      <c r="H51" s="32"/>
      <c r="I51" s="2"/>
    </row>
    <row r="52" spans="1:13" ht="20.25" customHeight="1" x14ac:dyDescent="0.3">
      <c r="A52" s="36"/>
      <c r="B52" s="37"/>
      <c r="C52" s="38"/>
      <c r="D52" s="38"/>
      <c r="E52" s="38"/>
      <c r="F52" s="38"/>
      <c r="G52" s="38"/>
      <c r="H52" s="32"/>
      <c r="I52" s="2"/>
    </row>
    <row r="53" spans="1:13" ht="30.6" customHeight="1" x14ac:dyDescent="0.3">
      <c r="A53" s="237" t="s">
        <v>27</v>
      </c>
      <c r="B53" s="237" t="s">
        <v>12</v>
      </c>
      <c r="C53" s="31" t="s">
        <v>13</v>
      </c>
      <c r="D53" s="31" t="s">
        <v>14</v>
      </c>
      <c r="E53" s="237" t="s">
        <v>15</v>
      </c>
      <c r="F53" s="237"/>
      <c r="G53" s="237"/>
      <c r="H53" s="32"/>
      <c r="I53" s="14"/>
      <c r="J53" s="14"/>
      <c r="K53" s="14"/>
      <c r="L53" s="14"/>
    </row>
    <row r="54" spans="1:13" ht="15.75" customHeight="1" x14ac:dyDescent="0.3">
      <c r="A54" s="237"/>
      <c r="B54" s="237"/>
      <c r="C54" s="22" t="s">
        <v>16</v>
      </c>
      <c r="D54" s="22" t="s">
        <v>17</v>
      </c>
      <c r="E54" s="22" t="s">
        <v>18</v>
      </c>
      <c r="F54" s="22" t="s">
        <v>19</v>
      </c>
      <c r="G54" s="22" t="s">
        <v>36</v>
      </c>
      <c r="H54" s="3"/>
      <c r="I54" s="14"/>
      <c r="J54" s="14"/>
      <c r="K54" s="14"/>
      <c r="L54" s="14"/>
    </row>
    <row r="55" spans="1:13" ht="31.2" customHeight="1" x14ac:dyDescent="0.3">
      <c r="A55" s="39" t="s">
        <v>20</v>
      </c>
      <c r="B55" s="22" t="s">
        <v>21</v>
      </c>
      <c r="C55" s="102">
        <v>3059</v>
      </c>
      <c r="D55" s="86">
        <v>99124</v>
      </c>
      <c r="E55" s="86">
        <v>524335</v>
      </c>
      <c r="F55" s="25"/>
      <c r="G55" s="25"/>
      <c r="H55" s="3"/>
      <c r="I55" s="14"/>
      <c r="J55" s="14"/>
      <c r="K55" s="14"/>
      <c r="L55" s="14"/>
    </row>
    <row r="56" spans="1:13" ht="32.25" customHeight="1" x14ac:dyDescent="0.3">
      <c r="A56" s="26" t="s">
        <v>28</v>
      </c>
      <c r="B56" s="27" t="s">
        <v>21</v>
      </c>
      <c r="C56" s="28">
        <f>SUM(C55)</f>
        <v>3059</v>
      </c>
      <c r="D56" s="28">
        <f>SUM(D55)</f>
        <v>99124</v>
      </c>
      <c r="E56" s="28">
        <f>SUM(E55)</f>
        <v>524335</v>
      </c>
      <c r="F56" s="28">
        <f>SUM(F55)</f>
        <v>0</v>
      </c>
      <c r="G56" s="28">
        <f>SUM(G55)</f>
        <v>0</v>
      </c>
      <c r="H56" s="3"/>
      <c r="I56" s="14"/>
      <c r="J56" s="40"/>
      <c r="K56" s="40"/>
      <c r="L56" s="40"/>
    </row>
    <row r="57" spans="1:13" s="9" customFormat="1" ht="16.649999999999999" hidden="1" customHeight="1" x14ac:dyDescent="0.3">
      <c r="A57" s="238" t="s">
        <v>29</v>
      </c>
      <c r="B57" s="238"/>
      <c r="C57" s="238"/>
      <c r="D57" s="238"/>
      <c r="E57" s="238"/>
      <c r="F57" s="238"/>
      <c r="G57" s="238"/>
      <c r="H57" s="12"/>
      <c r="I57" s="8"/>
      <c r="J57" s="13"/>
      <c r="K57" s="13"/>
      <c r="L57" s="13"/>
      <c r="M57" s="13"/>
    </row>
    <row r="58" spans="1:13" s="9" customFormat="1" ht="16.649999999999999" hidden="1" customHeight="1" x14ac:dyDescent="0.3">
      <c r="A58" s="15" t="s">
        <v>30</v>
      </c>
      <c r="B58" s="15"/>
      <c r="C58" s="15"/>
      <c r="D58" s="15"/>
      <c r="E58" s="15"/>
      <c r="F58" s="15"/>
      <c r="G58" s="15"/>
      <c r="H58" s="15"/>
      <c r="I58" s="8"/>
    </row>
    <row r="59" spans="1:13" s="9" customFormat="1" ht="15" hidden="1" customHeight="1" x14ac:dyDescent="0.3">
      <c r="A59" s="226" t="s">
        <v>43</v>
      </c>
      <c r="B59" s="226"/>
      <c r="C59" s="226"/>
      <c r="D59" s="226"/>
      <c r="E59" s="226"/>
      <c r="F59" s="226"/>
      <c r="G59" s="226"/>
      <c r="H59" s="41"/>
      <c r="I59" s="8"/>
    </row>
    <row r="60" spans="1:13" s="9" customFormat="1" ht="15" hidden="1" customHeight="1" x14ac:dyDescent="0.3">
      <c r="A60" s="234" t="s">
        <v>44</v>
      </c>
      <c r="B60" s="226"/>
      <c r="C60" s="226"/>
      <c r="D60" s="226"/>
      <c r="E60" s="226"/>
      <c r="F60" s="226"/>
      <c r="G60" s="226"/>
      <c r="H60" s="15"/>
      <c r="I60" s="8"/>
    </row>
    <row r="61" spans="1:13" ht="21.45" hidden="1" customHeight="1" x14ac:dyDescent="0.3">
      <c r="A61" s="226" t="s">
        <v>45</v>
      </c>
      <c r="B61" s="226"/>
      <c r="C61" s="226"/>
      <c r="D61" s="226"/>
      <c r="E61" s="226"/>
      <c r="F61" s="226"/>
      <c r="G61" s="226"/>
      <c r="H61" s="12"/>
    </row>
    <row r="62" spans="1:13" ht="17.25" hidden="1" customHeight="1" x14ac:dyDescent="0.3">
      <c r="A62" s="239" t="s">
        <v>26</v>
      </c>
      <c r="B62" s="237" t="s">
        <v>12</v>
      </c>
      <c r="C62" s="31" t="s">
        <v>13</v>
      </c>
      <c r="D62" s="31" t="s">
        <v>14</v>
      </c>
      <c r="E62" s="237" t="s">
        <v>15</v>
      </c>
      <c r="F62" s="237"/>
      <c r="G62" s="237"/>
      <c r="H62" s="32"/>
      <c r="I62" s="2"/>
    </row>
    <row r="63" spans="1:13" ht="17.25" hidden="1" customHeight="1" x14ac:dyDescent="0.3">
      <c r="A63" s="240"/>
      <c r="B63" s="237"/>
      <c r="C63" s="22" t="s">
        <v>16</v>
      </c>
      <c r="D63" s="22" t="s">
        <v>17</v>
      </c>
      <c r="E63" s="22" t="s">
        <v>18</v>
      </c>
      <c r="F63" s="22" t="s">
        <v>19</v>
      </c>
      <c r="G63" s="22" t="s">
        <v>36</v>
      </c>
      <c r="H63" s="32"/>
      <c r="I63" s="2"/>
    </row>
    <row r="64" spans="1:13" ht="15.6" hidden="1" x14ac:dyDescent="0.3">
      <c r="A64" s="42" t="s">
        <v>46</v>
      </c>
      <c r="B64" s="22" t="s">
        <v>47</v>
      </c>
      <c r="C64" s="43"/>
      <c r="D64" s="43"/>
      <c r="E64" s="43"/>
      <c r="F64" s="43"/>
      <c r="G64" s="43"/>
      <c r="H64" s="32"/>
      <c r="I64" s="2"/>
    </row>
    <row r="65" spans="1:12" ht="15" hidden="1" customHeight="1" x14ac:dyDescent="0.3">
      <c r="A65" s="42" t="s">
        <v>46</v>
      </c>
      <c r="B65" s="22" t="s">
        <v>47</v>
      </c>
      <c r="C65" s="43"/>
      <c r="D65" s="43"/>
      <c r="E65" s="43"/>
      <c r="F65" s="43"/>
      <c r="G65" s="43"/>
      <c r="H65" s="32"/>
      <c r="I65" s="2"/>
    </row>
    <row r="66" spans="1:12" ht="15" hidden="1" customHeight="1" x14ac:dyDescent="0.3">
      <c r="A66" s="42" t="s">
        <v>46</v>
      </c>
      <c r="B66" s="22" t="s">
        <v>47</v>
      </c>
      <c r="C66" s="43"/>
      <c r="D66" s="43"/>
      <c r="E66" s="43"/>
      <c r="F66" s="43"/>
      <c r="G66" s="43"/>
      <c r="H66" s="32"/>
      <c r="I66" s="2"/>
    </row>
    <row r="67" spans="1:12" ht="19.5" hidden="1" customHeight="1" x14ac:dyDescent="0.3">
      <c r="A67" s="36"/>
      <c r="B67" s="37"/>
      <c r="C67" s="38"/>
      <c r="D67" s="38"/>
      <c r="E67" s="38"/>
      <c r="F67" s="38"/>
      <c r="G67" s="38"/>
      <c r="H67" s="32"/>
      <c r="I67" s="2"/>
    </row>
    <row r="68" spans="1:12" ht="15.75" hidden="1" customHeight="1" x14ac:dyDescent="0.3">
      <c r="A68" s="237" t="s">
        <v>27</v>
      </c>
      <c r="B68" s="237" t="s">
        <v>12</v>
      </c>
      <c r="C68" s="31" t="s">
        <v>13</v>
      </c>
      <c r="D68" s="31" t="s">
        <v>14</v>
      </c>
      <c r="E68" s="237" t="s">
        <v>15</v>
      </c>
      <c r="F68" s="237"/>
      <c r="G68" s="237"/>
      <c r="H68" s="32"/>
      <c r="I68" s="14"/>
      <c r="J68" s="14"/>
      <c r="K68" s="14"/>
      <c r="L68" s="14"/>
    </row>
    <row r="69" spans="1:12" ht="18" hidden="1" customHeight="1" x14ac:dyDescent="0.3">
      <c r="A69" s="237"/>
      <c r="B69" s="237"/>
      <c r="C69" s="22" t="s">
        <v>16</v>
      </c>
      <c r="D69" s="22" t="s">
        <v>17</v>
      </c>
      <c r="E69" s="22" t="s">
        <v>18</v>
      </c>
      <c r="F69" s="22" t="s">
        <v>19</v>
      </c>
      <c r="G69" s="22" t="s">
        <v>36</v>
      </c>
      <c r="H69" s="3"/>
      <c r="I69" s="14"/>
      <c r="J69" s="14"/>
      <c r="K69" s="14"/>
      <c r="L69" s="14"/>
    </row>
    <row r="70" spans="1:12" ht="23.25" hidden="1" customHeight="1" x14ac:dyDescent="0.3">
      <c r="A70" s="39" t="s">
        <v>22</v>
      </c>
      <c r="B70" s="22" t="s">
        <v>21</v>
      </c>
      <c r="C70" s="25"/>
      <c r="D70" s="25"/>
      <c r="E70" s="25"/>
      <c r="F70" s="25"/>
      <c r="G70" s="25"/>
      <c r="H70" s="3"/>
      <c r="I70" s="14"/>
      <c r="J70" s="14"/>
      <c r="K70" s="14"/>
      <c r="L70" s="14"/>
    </row>
    <row r="71" spans="1:12" ht="32.25" hidden="1" customHeight="1" x14ac:dyDescent="0.3">
      <c r="A71" s="26" t="s">
        <v>28</v>
      </c>
      <c r="B71" s="27" t="s">
        <v>21</v>
      </c>
      <c r="C71" s="28">
        <f>SUM(C70)</f>
        <v>0</v>
      </c>
      <c r="D71" s="28">
        <f>SUM(D70)</f>
        <v>0</v>
      </c>
      <c r="E71" s="28">
        <f>SUM(E70)</f>
        <v>0</v>
      </c>
      <c r="F71" s="28">
        <f>SUM(F70)</f>
        <v>0</v>
      </c>
      <c r="G71" s="28">
        <f>SUM(G70)</f>
        <v>0</v>
      </c>
      <c r="H71" s="3"/>
      <c r="I71" s="14"/>
      <c r="J71" s="40"/>
      <c r="K71" s="40"/>
      <c r="L71" s="40"/>
    </row>
    <row r="73" spans="1:12" x14ac:dyDescent="0.3">
      <c r="E73" s="44"/>
    </row>
  </sheetData>
  <mergeCells count="44">
    <mergeCell ref="D8:G8"/>
    <mergeCell ref="D9:G9"/>
    <mergeCell ref="D10:G10"/>
    <mergeCell ref="F1:G1"/>
    <mergeCell ref="D2:G2"/>
    <mergeCell ref="D3:G3"/>
    <mergeCell ref="D4:G4"/>
    <mergeCell ref="D7:G7"/>
    <mergeCell ref="A34:G34"/>
    <mergeCell ref="A20:G20"/>
    <mergeCell ref="A21:G21"/>
    <mergeCell ref="A22:G22"/>
    <mergeCell ref="A23:G23"/>
    <mergeCell ref="A25:G25"/>
    <mergeCell ref="A26:G26"/>
    <mergeCell ref="A27:G27"/>
    <mergeCell ref="A29:G29"/>
    <mergeCell ref="A30:G30"/>
    <mergeCell ref="A33:G33"/>
    <mergeCell ref="A45:G45"/>
    <mergeCell ref="A35:G35"/>
    <mergeCell ref="A36:G36"/>
    <mergeCell ref="A37:G37"/>
    <mergeCell ref="A38:A39"/>
    <mergeCell ref="B38:B39"/>
    <mergeCell ref="E38:G38"/>
    <mergeCell ref="A43:H43"/>
    <mergeCell ref="A47:G47"/>
    <mergeCell ref="A48:A49"/>
    <mergeCell ref="B48:B49"/>
    <mergeCell ref="E48:G48"/>
    <mergeCell ref="A53:A54"/>
    <mergeCell ref="B53:B54"/>
    <mergeCell ref="E53:G53"/>
    <mergeCell ref="A68:A69"/>
    <mergeCell ref="B68:B69"/>
    <mergeCell ref="E68:G68"/>
    <mergeCell ref="A57:G57"/>
    <mergeCell ref="A59:G59"/>
    <mergeCell ref="A60:G60"/>
    <mergeCell ref="A61:G61"/>
    <mergeCell ref="A62:A63"/>
    <mergeCell ref="B62:B63"/>
    <mergeCell ref="E62:G6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M89"/>
  <sheetViews>
    <sheetView topLeftCell="A44" zoomScale="70" zoomScaleNormal="70" zoomScaleSheetLayoutView="100" workbookViewId="0">
      <selection activeCell="D56" sqref="D56"/>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15.6" x14ac:dyDescent="0.3">
      <c r="A25" s="234" t="s">
        <v>50</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81.75"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31.5" customHeight="1" x14ac:dyDescent="0.3">
      <c r="A33" s="226" t="s">
        <v>147</v>
      </c>
      <c r="B33" s="226"/>
      <c r="C33" s="226"/>
      <c r="D33" s="226"/>
      <c r="E33" s="226"/>
      <c r="F33" s="226"/>
      <c r="G33" s="226"/>
      <c r="H33" s="12"/>
      <c r="I33" s="19"/>
      <c r="J33" s="20"/>
      <c r="K33" s="20"/>
      <c r="L33" s="20"/>
    </row>
    <row r="34" spans="1:13" s="18" customFormat="1" ht="42" customHeight="1" x14ac:dyDescent="0.3">
      <c r="A34" s="244" t="s">
        <v>239</v>
      </c>
      <c r="B34" s="244"/>
      <c r="C34" s="244"/>
      <c r="D34" s="244"/>
      <c r="E34" s="244"/>
      <c r="F34" s="244"/>
      <c r="G34" s="244"/>
    </row>
    <row r="35" spans="1:13" ht="118.5" customHeight="1" x14ac:dyDescent="0.3">
      <c r="A35" s="226" t="s">
        <v>148</v>
      </c>
      <c r="B35" s="226"/>
      <c r="C35" s="226"/>
      <c r="D35" s="226"/>
      <c r="E35" s="226"/>
      <c r="F35" s="226"/>
      <c r="G35" s="226"/>
      <c r="H35" s="12"/>
    </row>
    <row r="36" spans="1:13" ht="15.6" x14ac:dyDescent="0.3">
      <c r="A36" s="216"/>
      <c r="B36" s="216"/>
      <c r="C36" s="216"/>
      <c r="D36" s="216"/>
      <c r="E36" s="216"/>
      <c r="F36" s="216"/>
      <c r="G36" s="216"/>
      <c r="H36" s="21"/>
    </row>
    <row r="37" spans="1:13" ht="18.75" customHeight="1" x14ac:dyDescent="0.3">
      <c r="A37" s="217" t="s">
        <v>10</v>
      </c>
      <c r="B37" s="217"/>
      <c r="C37" s="217"/>
      <c r="D37" s="217"/>
      <c r="E37" s="217"/>
      <c r="F37" s="217"/>
      <c r="G37" s="217"/>
      <c r="H37" s="3"/>
      <c r="I37" s="2"/>
    </row>
    <row r="38" spans="1:13" ht="31.2" customHeight="1" x14ac:dyDescent="0.3">
      <c r="A38" s="218" t="s">
        <v>11</v>
      </c>
      <c r="B38" s="218" t="s">
        <v>12</v>
      </c>
      <c r="C38" s="22" t="s">
        <v>13</v>
      </c>
      <c r="D38" s="22" t="s">
        <v>14</v>
      </c>
      <c r="E38" s="222" t="s">
        <v>15</v>
      </c>
      <c r="F38" s="223"/>
      <c r="G38" s="224"/>
      <c r="H38" s="3"/>
      <c r="I38" s="2"/>
    </row>
    <row r="39" spans="1:13" ht="17.25" customHeight="1" x14ac:dyDescent="0.3">
      <c r="A39" s="219"/>
      <c r="B39" s="221"/>
      <c r="C39" s="23" t="s">
        <v>16</v>
      </c>
      <c r="D39" s="23" t="s">
        <v>17</v>
      </c>
      <c r="E39" s="23" t="s">
        <v>18</v>
      </c>
      <c r="F39" s="23" t="s">
        <v>19</v>
      </c>
      <c r="G39" s="23" t="s">
        <v>36</v>
      </c>
      <c r="H39" s="3"/>
      <c r="I39" s="2"/>
    </row>
    <row r="40" spans="1:13" ht="33" customHeight="1" x14ac:dyDescent="0.3">
      <c r="A40" s="24" t="s">
        <v>20</v>
      </c>
      <c r="B40" s="22" t="s">
        <v>21</v>
      </c>
      <c r="C40" s="94">
        <v>1053</v>
      </c>
      <c r="D40" s="92">
        <v>352</v>
      </c>
      <c r="E40" s="92">
        <v>88227</v>
      </c>
      <c r="F40" s="92">
        <v>90524</v>
      </c>
      <c r="G40" s="95">
        <v>95077</v>
      </c>
      <c r="H40" s="3"/>
      <c r="I40" s="2"/>
    </row>
    <row r="41" spans="1:13" ht="21.75" customHeight="1" x14ac:dyDescent="0.35">
      <c r="A41" s="24" t="s">
        <v>22</v>
      </c>
      <c r="B41" s="22" t="s">
        <v>21</v>
      </c>
      <c r="C41" s="93">
        <v>92899</v>
      </c>
      <c r="D41" s="93">
        <v>87899</v>
      </c>
      <c r="E41" s="92"/>
      <c r="F41" s="96"/>
      <c r="G41" s="87"/>
      <c r="H41" s="3"/>
      <c r="I41" s="2"/>
    </row>
    <row r="42" spans="1:13" ht="27.75" customHeight="1" x14ac:dyDescent="0.3">
      <c r="A42" s="26" t="s">
        <v>23</v>
      </c>
      <c r="B42" s="27" t="s">
        <v>21</v>
      </c>
      <c r="C42" s="28">
        <f>C40+C41</f>
        <v>93952</v>
      </c>
      <c r="D42" s="28">
        <f>D40+D41</f>
        <v>88251</v>
      </c>
      <c r="E42" s="28">
        <f>E40+E41</f>
        <v>88227</v>
      </c>
      <c r="F42" s="28">
        <f>F40+F41</f>
        <v>90524</v>
      </c>
      <c r="G42" s="28">
        <f>G40+G41</f>
        <v>95077</v>
      </c>
      <c r="H42" s="29"/>
      <c r="I42" s="14"/>
      <c r="J42" s="14"/>
      <c r="K42" s="14"/>
      <c r="L42" s="14"/>
    </row>
    <row r="43" spans="1:13" s="9" customFormat="1" ht="19.5" customHeight="1" x14ac:dyDescent="0.3">
      <c r="A43" s="234" t="s">
        <v>24</v>
      </c>
      <c r="B43" s="234"/>
      <c r="C43" s="234"/>
      <c r="D43" s="234"/>
      <c r="E43" s="234"/>
      <c r="F43" s="234"/>
      <c r="G43" s="234"/>
      <c r="H43" s="234"/>
      <c r="I43" s="8"/>
      <c r="J43" s="13"/>
      <c r="K43" s="13"/>
      <c r="L43" s="13"/>
      <c r="M43" s="13"/>
    </row>
    <row r="44" spans="1:13" s="18" customFormat="1" ht="17.25" customHeight="1" x14ac:dyDescent="0.3">
      <c r="A44" s="5" t="s">
        <v>25</v>
      </c>
    </row>
    <row r="45" spans="1:13" s="18" customFormat="1" ht="15.75" customHeight="1" x14ac:dyDescent="0.3">
      <c r="A45" s="225" t="s">
        <v>133</v>
      </c>
      <c r="B45" s="225"/>
      <c r="C45" s="225"/>
      <c r="D45" s="225"/>
      <c r="E45" s="225"/>
      <c r="F45" s="225"/>
      <c r="G45" s="225"/>
    </row>
    <row r="46" spans="1:13" s="18" customFormat="1" ht="17.25" customHeight="1" x14ac:dyDescent="0.3">
      <c r="A46" s="5" t="s">
        <v>135</v>
      </c>
      <c r="B46" s="30"/>
      <c r="C46" s="30"/>
      <c r="D46" s="30"/>
      <c r="E46" s="30"/>
      <c r="F46" s="30"/>
      <c r="G46" s="30"/>
    </row>
    <row r="47" spans="1:13" ht="132.75" customHeight="1" x14ac:dyDescent="0.3">
      <c r="A47" s="235" t="s">
        <v>150</v>
      </c>
      <c r="B47" s="235"/>
      <c r="C47" s="235"/>
      <c r="D47" s="235"/>
      <c r="E47" s="235"/>
      <c r="F47" s="235"/>
      <c r="G47" s="235"/>
      <c r="H47" s="12"/>
    </row>
    <row r="48" spans="1:13" ht="32.4" customHeight="1" x14ac:dyDescent="0.3">
      <c r="A48" s="236" t="s">
        <v>26</v>
      </c>
      <c r="B48" s="237" t="s">
        <v>12</v>
      </c>
      <c r="C48" s="31" t="s">
        <v>13</v>
      </c>
      <c r="D48" s="31" t="s">
        <v>14</v>
      </c>
      <c r="E48" s="237" t="s">
        <v>15</v>
      </c>
      <c r="F48" s="237"/>
      <c r="G48" s="237"/>
      <c r="H48" s="32"/>
      <c r="I48" s="2"/>
    </row>
    <row r="49" spans="1:9" ht="19.95" customHeight="1" x14ac:dyDescent="0.3">
      <c r="A49" s="236"/>
      <c r="B49" s="237"/>
      <c r="C49" s="22" t="s">
        <v>16</v>
      </c>
      <c r="D49" s="22" t="s">
        <v>17</v>
      </c>
      <c r="E49" s="22" t="s">
        <v>18</v>
      </c>
      <c r="F49" s="22" t="s">
        <v>19</v>
      </c>
      <c r="G49" s="22" t="s">
        <v>36</v>
      </c>
      <c r="H49" s="32"/>
      <c r="I49" s="2"/>
    </row>
    <row r="50" spans="1:9" ht="58.95" customHeight="1" x14ac:dyDescent="0.3">
      <c r="A50" s="33" t="s">
        <v>51</v>
      </c>
      <c r="B50" s="81" t="s">
        <v>64</v>
      </c>
      <c r="C50" s="35"/>
      <c r="D50" s="91">
        <v>1847</v>
      </c>
      <c r="E50" s="59">
        <v>825</v>
      </c>
      <c r="F50" s="35"/>
      <c r="G50" s="35"/>
      <c r="H50" s="32"/>
      <c r="I50" s="2"/>
    </row>
    <row r="51" spans="1:9" ht="31.5" customHeight="1" x14ac:dyDescent="0.3">
      <c r="A51" s="33" t="s">
        <v>52</v>
      </c>
      <c r="B51" s="81" t="s">
        <v>64</v>
      </c>
      <c r="C51" s="35"/>
      <c r="D51" s="91">
        <v>28</v>
      </c>
      <c r="E51" s="59">
        <v>16</v>
      </c>
      <c r="F51" s="35"/>
      <c r="G51" s="35"/>
      <c r="H51" s="32"/>
      <c r="I51" s="2"/>
    </row>
    <row r="52" spans="1:9" ht="31.5" customHeight="1" x14ac:dyDescent="0.3">
      <c r="A52" s="33" t="s">
        <v>53</v>
      </c>
      <c r="B52" s="81" t="s">
        <v>64</v>
      </c>
      <c r="C52" s="35"/>
      <c r="D52" s="91"/>
      <c r="E52" s="59">
        <v>4</v>
      </c>
      <c r="F52" s="35"/>
      <c r="G52" s="35"/>
      <c r="H52" s="32"/>
      <c r="I52" s="2"/>
    </row>
    <row r="53" spans="1:9" ht="31.5" customHeight="1" x14ac:dyDescent="0.3">
      <c r="A53" s="33" t="s">
        <v>54</v>
      </c>
      <c r="B53" s="81" t="s">
        <v>64</v>
      </c>
      <c r="C53" s="35"/>
      <c r="D53" s="91">
        <v>110</v>
      </c>
      <c r="E53" s="59">
        <v>90</v>
      </c>
      <c r="F53" s="35"/>
      <c r="G53" s="35"/>
      <c r="H53" s="32"/>
      <c r="I53" s="2"/>
    </row>
    <row r="54" spans="1:9" ht="31.5" customHeight="1" x14ac:dyDescent="0.3">
      <c r="A54" s="33" t="s">
        <v>55</v>
      </c>
      <c r="B54" s="81" t="s">
        <v>64</v>
      </c>
      <c r="C54" s="35"/>
      <c r="D54" s="91"/>
      <c r="E54" s="59"/>
      <c r="F54" s="35"/>
      <c r="G54" s="35"/>
      <c r="H54" s="32"/>
      <c r="I54" s="2"/>
    </row>
    <row r="55" spans="1:9" ht="31.5" customHeight="1" x14ac:dyDescent="0.3">
      <c r="A55" s="33" t="s">
        <v>56</v>
      </c>
      <c r="B55" s="81" t="s">
        <v>64</v>
      </c>
      <c r="C55" s="35"/>
      <c r="D55" s="91">
        <v>5</v>
      </c>
      <c r="E55" s="59">
        <v>5</v>
      </c>
      <c r="F55" s="35"/>
      <c r="G55" s="35"/>
      <c r="H55" s="32"/>
      <c r="I55" s="2"/>
    </row>
    <row r="56" spans="1:9" ht="31.5" customHeight="1" x14ac:dyDescent="0.3">
      <c r="A56" s="33" t="s">
        <v>57</v>
      </c>
      <c r="B56" s="81" t="s">
        <v>64</v>
      </c>
      <c r="C56" s="35"/>
      <c r="D56" s="91">
        <v>814647</v>
      </c>
      <c r="E56" s="133">
        <v>818147</v>
      </c>
      <c r="F56" s="35"/>
      <c r="G56" s="35"/>
      <c r="H56" s="32"/>
      <c r="I56" s="2"/>
    </row>
    <row r="57" spans="1:9" ht="24.6" customHeight="1" x14ac:dyDescent="0.3">
      <c r="A57" s="33" t="s">
        <v>58</v>
      </c>
      <c r="B57" s="81" t="s">
        <v>64</v>
      </c>
      <c r="C57" s="35"/>
      <c r="D57" s="91">
        <v>24</v>
      </c>
      <c r="E57" s="59">
        <v>30</v>
      </c>
      <c r="F57" s="35"/>
      <c r="G57" s="35"/>
      <c r="H57" s="32"/>
      <c r="I57" s="2"/>
    </row>
    <row r="58" spans="1:9" ht="27" customHeight="1" x14ac:dyDescent="0.3">
      <c r="A58" s="33" t="s">
        <v>59</v>
      </c>
      <c r="B58" s="81" t="s">
        <v>64</v>
      </c>
      <c r="C58" s="35"/>
      <c r="D58" s="91">
        <v>24</v>
      </c>
      <c r="E58" s="59">
        <v>24</v>
      </c>
      <c r="F58" s="35"/>
      <c r="G58" s="35"/>
      <c r="H58" s="32"/>
      <c r="I58" s="2"/>
    </row>
    <row r="59" spans="1:9" ht="22.95" customHeight="1" x14ac:dyDescent="0.3">
      <c r="A59" s="33" t="s">
        <v>60</v>
      </c>
      <c r="B59" s="81" t="s">
        <v>64</v>
      </c>
      <c r="C59" s="35"/>
      <c r="D59" s="91">
        <v>208</v>
      </c>
      <c r="E59" s="91">
        <v>180</v>
      </c>
      <c r="F59" s="35"/>
      <c r="G59" s="35"/>
      <c r="H59" s="32"/>
      <c r="I59" s="2"/>
    </row>
    <row r="60" spans="1:9" ht="31.5" customHeight="1" x14ac:dyDescent="0.3">
      <c r="A60" s="33" t="s">
        <v>61</v>
      </c>
      <c r="B60" s="81" t="s">
        <v>64</v>
      </c>
      <c r="C60" s="35"/>
      <c r="D60" s="91">
        <v>144</v>
      </c>
      <c r="E60" s="91">
        <v>1291</v>
      </c>
      <c r="F60" s="35"/>
      <c r="G60" s="35"/>
      <c r="H60" s="32"/>
      <c r="I60" s="2"/>
    </row>
    <row r="61" spans="1:9" ht="31.5" customHeight="1" x14ac:dyDescent="0.3">
      <c r="A61" s="33" t="s">
        <v>62</v>
      </c>
      <c r="B61" s="81" t="s">
        <v>64</v>
      </c>
      <c r="C61" s="35"/>
      <c r="D61" s="91">
        <v>18</v>
      </c>
      <c r="E61" s="35"/>
      <c r="F61" s="35"/>
      <c r="G61" s="35"/>
      <c r="H61" s="32"/>
      <c r="I61" s="2"/>
    </row>
    <row r="62" spans="1:9" ht="31.5" customHeight="1" x14ac:dyDescent="0.3">
      <c r="A62" s="33" t="s">
        <v>63</v>
      </c>
      <c r="B62" s="81" t="s">
        <v>64</v>
      </c>
      <c r="C62" s="35"/>
      <c r="D62" s="91">
        <v>4517</v>
      </c>
      <c r="E62" s="91">
        <v>2000</v>
      </c>
      <c r="F62" s="35"/>
      <c r="G62" s="35"/>
      <c r="H62" s="32"/>
      <c r="I62" s="2"/>
    </row>
    <row r="63" spans="1:9" ht="31.5" customHeight="1" x14ac:dyDescent="0.3">
      <c r="A63" s="33" t="s">
        <v>149</v>
      </c>
      <c r="B63" s="81" t="s">
        <v>64</v>
      </c>
      <c r="C63" s="35"/>
      <c r="D63" s="35"/>
      <c r="E63" s="35"/>
      <c r="F63" s="35"/>
      <c r="G63" s="35"/>
      <c r="H63" s="32"/>
      <c r="I63" s="2"/>
    </row>
    <row r="64" spans="1:9" ht="31.5" customHeight="1" x14ac:dyDescent="0.3">
      <c r="A64" s="33" t="s">
        <v>151</v>
      </c>
      <c r="B64" s="81" t="s">
        <v>64</v>
      </c>
      <c r="C64" s="35"/>
      <c r="D64" s="35"/>
      <c r="E64" s="35"/>
      <c r="F64" s="35"/>
      <c r="G64" s="35"/>
      <c r="H64" s="32"/>
      <c r="I64" s="2"/>
    </row>
    <row r="65" spans="1:13" ht="12" customHeight="1" x14ac:dyDescent="0.3">
      <c r="A65" s="36"/>
      <c r="B65" s="37"/>
      <c r="C65" s="38"/>
      <c r="D65" s="38"/>
      <c r="E65" s="38"/>
      <c r="F65" s="38"/>
      <c r="G65" s="38"/>
      <c r="H65" s="32"/>
      <c r="I65" s="2"/>
    </row>
    <row r="66" spans="1:13" ht="32.4" customHeight="1" x14ac:dyDescent="0.3">
      <c r="A66" s="237" t="s">
        <v>27</v>
      </c>
      <c r="B66" s="237" t="s">
        <v>12</v>
      </c>
      <c r="C66" s="31" t="s">
        <v>13</v>
      </c>
      <c r="D66" s="31" t="s">
        <v>14</v>
      </c>
      <c r="E66" s="237" t="s">
        <v>15</v>
      </c>
      <c r="F66" s="237"/>
      <c r="G66" s="237"/>
      <c r="H66" s="32"/>
      <c r="I66" s="14"/>
      <c r="J66" s="14"/>
      <c r="K66" s="14"/>
      <c r="L66" s="14"/>
    </row>
    <row r="67" spans="1:13" ht="33" customHeight="1" x14ac:dyDescent="0.3">
      <c r="A67" s="237"/>
      <c r="B67" s="237"/>
      <c r="C67" s="22" t="s">
        <v>16</v>
      </c>
      <c r="D67" s="22" t="s">
        <v>17</v>
      </c>
      <c r="E67" s="22" t="s">
        <v>18</v>
      </c>
      <c r="F67" s="22" t="s">
        <v>19</v>
      </c>
      <c r="G67" s="22" t="s">
        <v>36</v>
      </c>
      <c r="H67" s="3"/>
      <c r="I67" s="14"/>
      <c r="J67" s="14"/>
      <c r="K67" s="14"/>
      <c r="L67" s="14"/>
    </row>
    <row r="68" spans="1:13" ht="31.2" customHeight="1" x14ac:dyDescent="0.3">
      <c r="A68" s="39" t="s">
        <v>20</v>
      </c>
      <c r="B68" s="22" t="s">
        <v>21</v>
      </c>
      <c r="C68" s="94">
        <v>1053</v>
      </c>
      <c r="D68" s="92">
        <v>352</v>
      </c>
      <c r="E68" s="92">
        <v>88227</v>
      </c>
      <c r="F68" s="92">
        <v>90524</v>
      </c>
      <c r="G68" s="95">
        <v>95077</v>
      </c>
      <c r="H68" s="3"/>
      <c r="I68" s="14"/>
      <c r="J68" s="14"/>
      <c r="K68" s="14"/>
      <c r="L68" s="14"/>
    </row>
    <row r="69" spans="1:13" ht="27" customHeight="1" x14ac:dyDescent="0.3">
      <c r="A69" s="26" t="s">
        <v>28</v>
      </c>
      <c r="B69" s="27" t="s">
        <v>21</v>
      </c>
      <c r="C69" s="28">
        <f>SUM(C68)</f>
        <v>1053</v>
      </c>
      <c r="D69" s="28">
        <f>SUM(D68)</f>
        <v>352</v>
      </c>
      <c r="E69" s="28">
        <f>SUM(E68)</f>
        <v>88227</v>
      </c>
      <c r="F69" s="28">
        <f>SUM(F68)</f>
        <v>90524</v>
      </c>
      <c r="G69" s="28">
        <f>SUM(G68)</f>
        <v>95077</v>
      </c>
      <c r="H69" s="3"/>
      <c r="I69" s="14"/>
      <c r="J69" s="40"/>
      <c r="K69" s="40"/>
      <c r="L69" s="40"/>
    </row>
    <row r="70" spans="1:13" s="9" customFormat="1" ht="16.649999999999999" hidden="1" customHeight="1" x14ac:dyDescent="0.3">
      <c r="A70" s="238" t="s">
        <v>29</v>
      </c>
      <c r="B70" s="238"/>
      <c r="C70" s="238"/>
      <c r="D70" s="238"/>
      <c r="E70" s="238"/>
      <c r="F70" s="238"/>
      <c r="G70" s="238"/>
      <c r="H70" s="12"/>
      <c r="I70" s="8"/>
      <c r="J70" s="13"/>
      <c r="K70" s="13"/>
      <c r="L70" s="13"/>
      <c r="M70" s="13"/>
    </row>
    <row r="71" spans="1:13" s="9" customFormat="1" ht="16.649999999999999" hidden="1" customHeight="1" x14ac:dyDescent="0.3">
      <c r="A71" s="15" t="s">
        <v>30</v>
      </c>
      <c r="B71" s="15"/>
      <c r="C71" s="15"/>
      <c r="D71" s="15"/>
      <c r="E71" s="15"/>
      <c r="F71" s="15"/>
      <c r="G71" s="15"/>
      <c r="H71" s="15"/>
      <c r="I71" s="8"/>
    </row>
    <row r="72" spans="1:13" s="9" customFormat="1" ht="15" hidden="1" customHeight="1" x14ac:dyDescent="0.3">
      <c r="A72" s="226" t="s">
        <v>43</v>
      </c>
      <c r="B72" s="226"/>
      <c r="C72" s="226"/>
      <c r="D72" s="226"/>
      <c r="E72" s="226"/>
      <c r="F72" s="226"/>
      <c r="G72" s="226"/>
      <c r="H72" s="41"/>
      <c r="I72" s="8"/>
    </row>
    <row r="73" spans="1:13" s="9" customFormat="1" ht="15" hidden="1" customHeight="1" x14ac:dyDescent="0.3">
      <c r="A73" s="234" t="s">
        <v>44</v>
      </c>
      <c r="B73" s="226"/>
      <c r="C73" s="226"/>
      <c r="D73" s="226"/>
      <c r="E73" s="226"/>
      <c r="F73" s="226"/>
      <c r="G73" s="226"/>
      <c r="H73" s="15"/>
      <c r="I73" s="8"/>
    </row>
    <row r="74" spans="1:13" ht="21.45" hidden="1" customHeight="1" x14ac:dyDescent="0.3">
      <c r="A74" s="226" t="s">
        <v>45</v>
      </c>
      <c r="B74" s="226"/>
      <c r="C74" s="226"/>
      <c r="D74" s="226"/>
      <c r="E74" s="226"/>
      <c r="F74" s="226"/>
      <c r="G74" s="226"/>
      <c r="H74" s="12"/>
    </row>
    <row r="75" spans="1:13" ht="17.25" hidden="1" customHeight="1" x14ac:dyDescent="0.3">
      <c r="A75" s="239" t="s">
        <v>26</v>
      </c>
      <c r="B75" s="237" t="s">
        <v>12</v>
      </c>
      <c r="C75" s="31" t="s">
        <v>13</v>
      </c>
      <c r="D75" s="31" t="s">
        <v>14</v>
      </c>
      <c r="E75" s="237" t="s">
        <v>15</v>
      </c>
      <c r="F75" s="237"/>
      <c r="G75" s="237"/>
      <c r="H75" s="32"/>
      <c r="I75" s="2"/>
    </row>
    <row r="76" spans="1:13" ht="17.25" hidden="1" customHeight="1" x14ac:dyDescent="0.3">
      <c r="A76" s="240"/>
      <c r="B76" s="237"/>
      <c r="C76" s="22" t="s">
        <v>16</v>
      </c>
      <c r="D76" s="22" t="s">
        <v>17</v>
      </c>
      <c r="E76" s="22" t="s">
        <v>18</v>
      </c>
      <c r="F76" s="22" t="s">
        <v>19</v>
      </c>
      <c r="G76" s="22" t="s">
        <v>36</v>
      </c>
      <c r="H76" s="32"/>
      <c r="I76" s="2"/>
    </row>
    <row r="77" spans="1:13" ht="15.6" hidden="1" x14ac:dyDescent="0.3">
      <c r="A77" s="42" t="s">
        <v>46</v>
      </c>
      <c r="B77" s="22" t="s">
        <v>47</v>
      </c>
      <c r="C77" s="43"/>
      <c r="D77" s="43"/>
      <c r="E77" s="43"/>
      <c r="F77" s="43"/>
      <c r="G77" s="43"/>
      <c r="H77" s="32"/>
      <c r="I77" s="2"/>
    </row>
    <row r="78" spans="1:13" ht="15" hidden="1" customHeight="1" x14ac:dyDescent="0.3">
      <c r="A78" s="42" t="s">
        <v>46</v>
      </c>
      <c r="B78" s="22" t="s">
        <v>47</v>
      </c>
      <c r="C78" s="43"/>
      <c r="D78" s="43"/>
      <c r="E78" s="43"/>
      <c r="F78" s="43"/>
      <c r="G78" s="43"/>
      <c r="H78" s="32"/>
      <c r="I78" s="2"/>
    </row>
    <row r="79" spans="1:13" ht="15" hidden="1" customHeight="1" x14ac:dyDescent="0.3">
      <c r="A79" s="42" t="s">
        <v>46</v>
      </c>
      <c r="B79" s="22" t="s">
        <v>47</v>
      </c>
      <c r="C79" s="43"/>
      <c r="D79" s="43"/>
      <c r="E79" s="43"/>
      <c r="F79" s="43"/>
      <c r="G79" s="43"/>
      <c r="H79" s="32"/>
      <c r="I79" s="2"/>
    </row>
    <row r="80" spans="1:13" ht="19.5" hidden="1" customHeight="1" x14ac:dyDescent="0.3">
      <c r="A80" s="36"/>
      <c r="B80" s="37"/>
      <c r="C80" s="38"/>
      <c r="D80" s="38"/>
      <c r="E80" s="38"/>
      <c r="F80" s="38"/>
      <c r="G80" s="38"/>
      <c r="H80" s="32"/>
      <c r="I80" s="2"/>
    </row>
    <row r="81" spans="1:12" ht="15.75" hidden="1" customHeight="1" x14ac:dyDescent="0.3">
      <c r="A81" s="237" t="s">
        <v>27</v>
      </c>
      <c r="B81" s="237" t="s">
        <v>12</v>
      </c>
      <c r="C81" s="31" t="s">
        <v>13</v>
      </c>
      <c r="D81" s="31" t="s">
        <v>14</v>
      </c>
      <c r="E81" s="237" t="s">
        <v>15</v>
      </c>
      <c r="F81" s="237"/>
      <c r="G81" s="237"/>
      <c r="H81" s="32"/>
      <c r="I81" s="14"/>
      <c r="J81" s="14"/>
      <c r="K81" s="14"/>
      <c r="L81" s="14"/>
    </row>
    <row r="82" spans="1:12" ht="18" hidden="1" customHeight="1" x14ac:dyDescent="0.3">
      <c r="A82" s="237"/>
      <c r="B82" s="237"/>
      <c r="C82" s="22" t="s">
        <v>16</v>
      </c>
      <c r="D82" s="22" t="s">
        <v>17</v>
      </c>
      <c r="E82" s="22" t="s">
        <v>18</v>
      </c>
      <c r="F82" s="22" t="s">
        <v>19</v>
      </c>
      <c r="G82" s="22" t="s">
        <v>36</v>
      </c>
      <c r="H82" s="3"/>
      <c r="I82" s="14"/>
      <c r="J82" s="14"/>
      <c r="K82" s="14"/>
      <c r="L82" s="14"/>
    </row>
    <row r="83" spans="1:12" ht="23.25" hidden="1" customHeight="1" x14ac:dyDescent="0.3">
      <c r="A83" s="39" t="s">
        <v>22</v>
      </c>
      <c r="B83" s="22" t="s">
        <v>21</v>
      </c>
      <c r="C83" s="25"/>
      <c r="D83" s="25"/>
      <c r="E83" s="25"/>
      <c r="F83" s="25"/>
      <c r="G83" s="25"/>
      <c r="H83" s="3"/>
      <c r="I83" s="14"/>
      <c r="J83" s="14"/>
      <c r="K83" s="14"/>
      <c r="L83" s="14"/>
    </row>
    <row r="84" spans="1:12" ht="32.25" hidden="1" customHeight="1" x14ac:dyDescent="0.3">
      <c r="A84" s="26" t="s">
        <v>28</v>
      </c>
      <c r="B84" s="27" t="s">
        <v>21</v>
      </c>
      <c r="C84" s="28">
        <f>SUM(C83)</f>
        <v>0</v>
      </c>
      <c r="D84" s="28">
        <f>SUM(D83)</f>
        <v>0</v>
      </c>
      <c r="E84" s="28">
        <f>SUM(E83)</f>
        <v>0</v>
      </c>
      <c r="F84" s="28">
        <f>SUM(F83)</f>
        <v>0</v>
      </c>
      <c r="G84" s="28">
        <f>SUM(G83)</f>
        <v>0</v>
      </c>
      <c r="H84" s="3"/>
      <c r="I84" s="14"/>
      <c r="J84" s="40"/>
      <c r="K84" s="40"/>
      <c r="L84" s="40"/>
    </row>
    <row r="85" spans="1:12" hidden="1" x14ac:dyDescent="0.3"/>
    <row r="86" spans="1:12" hidden="1" x14ac:dyDescent="0.3">
      <c r="E86" s="44"/>
    </row>
    <row r="88" spans="1:12" ht="20.399999999999999" hidden="1" customHeight="1" x14ac:dyDescent="0.3"/>
    <row r="89" spans="1:12" ht="44.4" hidden="1" customHeight="1" x14ac:dyDescent="0.3">
      <c r="A89" s="245" t="s">
        <v>232</v>
      </c>
      <c r="B89" s="245"/>
      <c r="C89" s="245"/>
      <c r="D89" s="245"/>
      <c r="E89" s="245"/>
      <c r="F89" s="245"/>
      <c r="G89" s="245"/>
    </row>
  </sheetData>
  <mergeCells count="45">
    <mergeCell ref="D8:G8"/>
    <mergeCell ref="D9:G9"/>
    <mergeCell ref="D10:G10"/>
    <mergeCell ref="F1:G1"/>
    <mergeCell ref="D2:G2"/>
    <mergeCell ref="D3:G3"/>
    <mergeCell ref="D4:G4"/>
    <mergeCell ref="D7:G7"/>
    <mergeCell ref="A34:G34"/>
    <mergeCell ref="A20:G20"/>
    <mergeCell ref="A21:G21"/>
    <mergeCell ref="A22:G22"/>
    <mergeCell ref="A23:G23"/>
    <mergeCell ref="A25:G25"/>
    <mergeCell ref="A26:G26"/>
    <mergeCell ref="A27:G27"/>
    <mergeCell ref="A29:G29"/>
    <mergeCell ref="A30:G30"/>
    <mergeCell ref="A33:G33"/>
    <mergeCell ref="A45:G45"/>
    <mergeCell ref="A35:G35"/>
    <mergeCell ref="A36:G36"/>
    <mergeCell ref="A37:G37"/>
    <mergeCell ref="A38:A39"/>
    <mergeCell ref="B38:B39"/>
    <mergeCell ref="E38:G38"/>
    <mergeCell ref="A43:H43"/>
    <mergeCell ref="A47:G47"/>
    <mergeCell ref="A48:A49"/>
    <mergeCell ref="B48:B49"/>
    <mergeCell ref="E48:G48"/>
    <mergeCell ref="A66:A67"/>
    <mergeCell ref="B66:B67"/>
    <mergeCell ref="E66:G66"/>
    <mergeCell ref="A89:G89"/>
    <mergeCell ref="A81:A82"/>
    <mergeCell ref="B81:B82"/>
    <mergeCell ref="E81:G81"/>
    <mergeCell ref="A70:G70"/>
    <mergeCell ref="A72:G72"/>
    <mergeCell ref="A73:G73"/>
    <mergeCell ref="A74:G74"/>
    <mergeCell ref="A75:A76"/>
    <mergeCell ref="B75:B76"/>
    <mergeCell ref="E75:G75"/>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4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31"/>
  <sheetViews>
    <sheetView topLeftCell="A64" zoomScale="70" zoomScaleNormal="70" zoomScaleSheetLayoutView="100" workbookViewId="0">
      <selection activeCell="A88" sqref="A88:XFD131"/>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15.6" x14ac:dyDescent="0.3">
      <c r="A25" s="234" t="s">
        <v>65</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78.45"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38.700000000000003" customHeight="1" x14ac:dyDescent="0.3">
      <c r="A33" s="226" t="s">
        <v>152</v>
      </c>
      <c r="B33" s="226"/>
      <c r="C33" s="226"/>
      <c r="D33" s="226"/>
      <c r="E33" s="226"/>
      <c r="F33" s="226"/>
      <c r="G33" s="226"/>
      <c r="H33" s="12"/>
      <c r="I33" s="19"/>
      <c r="J33" s="20"/>
      <c r="K33" s="20"/>
      <c r="L33" s="20"/>
    </row>
    <row r="34" spans="1:13" s="18" customFormat="1" ht="24" customHeight="1" x14ac:dyDescent="0.3">
      <c r="A34" s="227" t="s">
        <v>153</v>
      </c>
      <c r="B34" s="227"/>
      <c r="C34" s="227"/>
      <c r="D34" s="227"/>
      <c r="E34" s="227"/>
      <c r="F34" s="227"/>
      <c r="G34" s="227"/>
    </row>
    <row r="35" spans="1:13" s="48" customFormat="1" ht="20.25" customHeight="1" x14ac:dyDescent="0.3">
      <c r="A35" s="260" t="s">
        <v>66</v>
      </c>
      <c r="B35" s="260"/>
      <c r="C35" s="260"/>
      <c r="D35" s="260" t="s">
        <v>12</v>
      </c>
      <c r="E35" s="260" t="s">
        <v>67</v>
      </c>
      <c r="F35" s="260"/>
      <c r="G35" s="260"/>
    </row>
    <row r="36" spans="1:13" s="48" customFormat="1" ht="19.5" customHeight="1" x14ac:dyDescent="0.3">
      <c r="A36" s="260"/>
      <c r="B36" s="260"/>
      <c r="C36" s="260"/>
      <c r="D36" s="260"/>
      <c r="E36" s="49" t="s">
        <v>18</v>
      </c>
      <c r="F36" s="49" t="s">
        <v>19</v>
      </c>
      <c r="G36" s="49" t="s">
        <v>36</v>
      </c>
    </row>
    <row r="37" spans="1:13" s="144" customFormat="1" ht="31.2" customHeight="1" x14ac:dyDescent="0.3">
      <c r="A37" s="261" t="s">
        <v>68</v>
      </c>
      <c r="B37" s="261"/>
      <c r="C37" s="261"/>
      <c r="D37" s="53" t="s">
        <v>69</v>
      </c>
      <c r="E37" s="53">
        <v>0.68</v>
      </c>
      <c r="F37" s="53">
        <v>0.84</v>
      </c>
      <c r="G37" s="53">
        <v>1.05</v>
      </c>
    </row>
    <row r="38" spans="1:13" s="145" customFormat="1" ht="33.450000000000003" customHeight="1" x14ac:dyDescent="0.3">
      <c r="A38" s="261" t="s">
        <v>70</v>
      </c>
      <c r="B38" s="261"/>
      <c r="C38" s="261"/>
      <c r="D38" s="53" t="s">
        <v>69</v>
      </c>
      <c r="E38" s="53">
        <v>0.7</v>
      </c>
      <c r="F38" s="53">
        <v>0.87</v>
      </c>
      <c r="G38" s="53">
        <v>1.1499999999999999</v>
      </c>
    </row>
    <row r="39" spans="1:13" ht="4.2" customHeight="1" x14ac:dyDescent="0.3"/>
    <row r="40" spans="1:13" ht="36.450000000000003" customHeight="1" x14ac:dyDescent="0.3">
      <c r="A40" s="226" t="s">
        <v>158</v>
      </c>
      <c r="B40" s="226"/>
      <c r="C40" s="226"/>
      <c r="D40" s="226"/>
      <c r="E40" s="226"/>
      <c r="F40" s="226"/>
      <c r="G40" s="226"/>
      <c r="H40" s="12"/>
    </row>
    <row r="41" spans="1:13" ht="12.15" customHeight="1" x14ac:dyDescent="0.3">
      <c r="A41" s="216"/>
      <c r="B41" s="216"/>
      <c r="C41" s="216"/>
      <c r="D41" s="216"/>
      <c r="E41" s="216"/>
      <c r="F41" s="216"/>
      <c r="G41" s="216"/>
      <c r="H41" s="21" t="s">
        <v>9</v>
      </c>
    </row>
    <row r="42" spans="1:13" ht="18.75" customHeight="1" x14ac:dyDescent="0.3">
      <c r="A42" s="217" t="s">
        <v>10</v>
      </c>
      <c r="B42" s="217"/>
      <c r="C42" s="217"/>
      <c r="D42" s="217"/>
      <c r="E42" s="217"/>
      <c r="F42" s="217"/>
      <c r="G42" s="217"/>
      <c r="H42" s="3"/>
      <c r="I42" s="2"/>
    </row>
    <row r="43" spans="1:13" ht="31.2" customHeight="1" x14ac:dyDescent="0.3">
      <c r="A43" s="218" t="s">
        <v>11</v>
      </c>
      <c r="B43" s="218" t="s">
        <v>12</v>
      </c>
      <c r="C43" s="22" t="s">
        <v>13</v>
      </c>
      <c r="D43" s="22" t="s">
        <v>14</v>
      </c>
      <c r="E43" s="222" t="s">
        <v>15</v>
      </c>
      <c r="F43" s="223"/>
      <c r="G43" s="224"/>
      <c r="H43" s="3"/>
      <c r="I43" s="2"/>
    </row>
    <row r="44" spans="1:13" ht="17.25" customHeight="1" x14ac:dyDescent="0.3">
      <c r="A44" s="219"/>
      <c r="B44" s="221"/>
      <c r="C44" s="23" t="s">
        <v>16</v>
      </c>
      <c r="D44" s="23" t="s">
        <v>17</v>
      </c>
      <c r="E44" s="23" t="s">
        <v>18</v>
      </c>
      <c r="F44" s="23" t="s">
        <v>19</v>
      </c>
      <c r="G44" s="23" t="s">
        <v>36</v>
      </c>
      <c r="H44" s="3"/>
      <c r="I44" s="2"/>
    </row>
    <row r="45" spans="1:13" ht="33" customHeight="1" x14ac:dyDescent="0.3">
      <c r="A45" s="24" t="s">
        <v>20</v>
      </c>
      <c r="B45" s="22" t="s">
        <v>21</v>
      </c>
      <c r="C45" s="94"/>
      <c r="D45" s="92">
        <v>10437</v>
      </c>
      <c r="E45" s="92">
        <f>280781+199872</f>
        <v>480653</v>
      </c>
      <c r="F45" s="92"/>
      <c r="G45" s="87"/>
      <c r="H45" s="3"/>
      <c r="I45" s="2"/>
    </row>
    <row r="46" spans="1:13" ht="21.75" customHeight="1" x14ac:dyDescent="0.3">
      <c r="A46" s="24" t="s">
        <v>22</v>
      </c>
      <c r="B46" s="22" t="s">
        <v>21</v>
      </c>
      <c r="C46" s="97">
        <v>64074</v>
      </c>
      <c r="D46" s="97">
        <v>54574</v>
      </c>
      <c r="E46" s="97">
        <v>3907</v>
      </c>
      <c r="F46" s="97">
        <v>4181</v>
      </c>
      <c r="G46" s="95">
        <v>4474</v>
      </c>
      <c r="H46" s="3"/>
      <c r="I46" s="2"/>
    </row>
    <row r="47" spans="1:13" ht="27.75" customHeight="1" x14ac:dyDescent="0.3">
      <c r="A47" s="26" t="s">
        <v>23</v>
      </c>
      <c r="B47" s="27" t="s">
        <v>21</v>
      </c>
      <c r="C47" s="28">
        <f>C45+C46</f>
        <v>64074</v>
      </c>
      <c r="D47" s="28">
        <f>D45+D46</f>
        <v>65011</v>
      </c>
      <c r="E47" s="28">
        <f>E45+E46</f>
        <v>484560</v>
      </c>
      <c r="F47" s="28">
        <f>F45+F46</f>
        <v>4181</v>
      </c>
      <c r="G47" s="28">
        <f>G45+G46</f>
        <v>4474</v>
      </c>
      <c r="H47" s="29"/>
      <c r="I47" s="14"/>
      <c r="J47" s="14"/>
      <c r="K47" s="14"/>
      <c r="L47" s="14"/>
    </row>
    <row r="48" spans="1:13" s="9" customFormat="1" ht="19.5" customHeight="1" x14ac:dyDescent="0.3">
      <c r="A48" s="234" t="s">
        <v>24</v>
      </c>
      <c r="B48" s="234"/>
      <c r="C48" s="234"/>
      <c r="D48" s="234"/>
      <c r="E48" s="234"/>
      <c r="F48" s="234"/>
      <c r="G48" s="234"/>
      <c r="H48" s="234"/>
      <c r="I48" s="8"/>
      <c r="J48" s="13"/>
      <c r="K48" s="13"/>
      <c r="L48" s="13"/>
      <c r="M48" s="13"/>
    </row>
    <row r="49" spans="1:12" s="18" customFormat="1" ht="17.25" customHeight="1" x14ac:dyDescent="0.3">
      <c r="A49" s="5" t="s">
        <v>25</v>
      </c>
    </row>
    <row r="50" spans="1:12" s="18" customFormat="1" ht="15.6" customHeight="1" x14ac:dyDescent="0.3">
      <c r="A50" s="225" t="s">
        <v>133</v>
      </c>
      <c r="B50" s="225"/>
      <c r="C50" s="225"/>
      <c r="D50" s="225"/>
      <c r="E50" s="225"/>
      <c r="F50" s="225"/>
      <c r="G50" s="225"/>
    </row>
    <row r="51" spans="1:12" s="18" customFormat="1" ht="17.25" customHeight="1" x14ac:dyDescent="0.3">
      <c r="A51" s="5" t="s">
        <v>135</v>
      </c>
      <c r="B51" s="30"/>
      <c r="C51" s="30"/>
      <c r="D51" s="30"/>
      <c r="E51" s="30"/>
      <c r="F51" s="30"/>
      <c r="G51" s="30"/>
    </row>
    <row r="52" spans="1:12" ht="32.85" customHeight="1" x14ac:dyDescent="0.3">
      <c r="A52" s="235" t="s">
        <v>159</v>
      </c>
      <c r="B52" s="235"/>
      <c r="C52" s="235"/>
      <c r="D52" s="235"/>
      <c r="E52" s="235"/>
      <c r="F52" s="235"/>
      <c r="G52" s="235"/>
      <c r="H52" s="12"/>
    </row>
    <row r="53" spans="1:12" ht="31.2" customHeight="1" x14ac:dyDescent="0.3">
      <c r="A53" s="236" t="s">
        <v>26</v>
      </c>
      <c r="B53" s="237" t="s">
        <v>12</v>
      </c>
      <c r="C53" s="31" t="s">
        <v>13</v>
      </c>
      <c r="D53" s="31" t="s">
        <v>14</v>
      </c>
      <c r="E53" s="237" t="s">
        <v>15</v>
      </c>
      <c r="F53" s="237"/>
      <c r="G53" s="237"/>
      <c r="H53" s="32"/>
      <c r="I53" s="2"/>
    </row>
    <row r="54" spans="1:12" ht="19.95" customHeight="1" x14ac:dyDescent="0.3">
      <c r="A54" s="236"/>
      <c r="B54" s="237"/>
      <c r="C54" s="22" t="s">
        <v>16</v>
      </c>
      <c r="D54" s="156" t="s">
        <v>17</v>
      </c>
      <c r="E54" s="22" t="s">
        <v>18</v>
      </c>
      <c r="F54" s="22" t="s">
        <v>19</v>
      </c>
      <c r="G54" s="22" t="s">
        <v>36</v>
      </c>
      <c r="H54" s="32"/>
      <c r="I54" s="2"/>
    </row>
    <row r="55" spans="1:12" ht="15.6" x14ac:dyDescent="0.3">
      <c r="A55" s="33" t="s">
        <v>71</v>
      </c>
      <c r="B55" s="81" t="s">
        <v>72</v>
      </c>
      <c r="C55" s="35"/>
      <c r="D55" s="91">
        <v>19800</v>
      </c>
      <c r="E55" s="91">
        <v>15000</v>
      </c>
      <c r="F55" s="35"/>
      <c r="G55" s="35"/>
      <c r="H55" s="32"/>
      <c r="I55" s="2"/>
    </row>
    <row r="56" spans="1:12" ht="15.6" x14ac:dyDescent="0.3">
      <c r="A56" s="33" t="s">
        <v>73</v>
      </c>
      <c r="B56" s="81" t="s">
        <v>72</v>
      </c>
      <c r="C56" s="35"/>
      <c r="D56" s="91">
        <v>5000</v>
      </c>
      <c r="E56" s="91">
        <v>5000</v>
      </c>
      <c r="F56" s="35"/>
      <c r="G56" s="35"/>
      <c r="H56" s="32"/>
      <c r="I56" s="2"/>
    </row>
    <row r="57" spans="1:12" ht="15.6" x14ac:dyDescent="0.3">
      <c r="A57" s="33" t="s">
        <v>74</v>
      </c>
      <c r="B57" s="81" t="s">
        <v>155</v>
      </c>
      <c r="C57" s="35"/>
      <c r="D57" s="91">
        <v>185256</v>
      </c>
      <c r="E57" s="91">
        <v>130000</v>
      </c>
      <c r="F57" s="35"/>
      <c r="G57" s="35"/>
      <c r="H57" s="32"/>
      <c r="I57" s="2"/>
    </row>
    <row r="58" spans="1:12" ht="15.6" x14ac:dyDescent="0.3">
      <c r="A58" s="33" t="s">
        <v>75</v>
      </c>
      <c r="B58" s="81" t="s">
        <v>42</v>
      </c>
      <c r="C58" s="35"/>
      <c r="D58" s="91">
        <v>50</v>
      </c>
      <c r="E58" s="91">
        <v>50</v>
      </c>
      <c r="F58" s="35"/>
      <c r="G58" s="35"/>
      <c r="H58" s="32"/>
      <c r="I58" s="2"/>
    </row>
    <row r="59" spans="1:12" ht="31.5" customHeight="1" x14ac:dyDescent="0.3">
      <c r="A59" s="33" t="s">
        <v>76</v>
      </c>
      <c r="B59" s="81" t="s">
        <v>42</v>
      </c>
      <c r="C59" s="35"/>
      <c r="D59" s="91">
        <v>703</v>
      </c>
      <c r="E59" s="91">
        <v>400</v>
      </c>
      <c r="F59" s="35"/>
      <c r="G59" s="35"/>
      <c r="H59" s="32"/>
      <c r="I59" s="2"/>
    </row>
    <row r="60" spans="1:12" ht="31.5" customHeight="1" x14ac:dyDescent="0.3">
      <c r="A60" s="33" t="s">
        <v>77</v>
      </c>
      <c r="B60" s="81" t="s">
        <v>42</v>
      </c>
      <c r="C60" s="35"/>
      <c r="D60" s="91">
        <v>216</v>
      </c>
      <c r="E60" s="91">
        <v>210</v>
      </c>
      <c r="F60" s="35"/>
      <c r="G60" s="35"/>
      <c r="H60" s="32"/>
      <c r="I60" s="2"/>
    </row>
    <row r="61" spans="1:12" ht="27.6" x14ac:dyDescent="0.3">
      <c r="A61" s="33" t="s">
        <v>78</v>
      </c>
      <c r="B61" s="81" t="s">
        <v>42</v>
      </c>
      <c r="C61" s="35"/>
      <c r="D61" s="91">
        <v>72</v>
      </c>
      <c r="E61" s="91">
        <v>80</v>
      </c>
      <c r="F61" s="35"/>
      <c r="G61" s="35"/>
      <c r="H61" s="32"/>
      <c r="I61" s="2"/>
    </row>
    <row r="62" spans="1:12" ht="27.6" x14ac:dyDescent="0.3">
      <c r="A62" s="33" t="s">
        <v>154</v>
      </c>
      <c r="B62" s="81" t="s">
        <v>72</v>
      </c>
      <c r="C62" s="35"/>
      <c r="D62" s="91">
        <v>479</v>
      </c>
      <c r="E62" s="91">
        <v>650</v>
      </c>
      <c r="F62" s="35"/>
      <c r="G62" s="35"/>
      <c r="H62" s="32"/>
      <c r="I62" s="2"/>
    </row>
    <row r="63" spans="1:12" ht="18.75" customHeight="1" x14ac:dyDescent="0.3">
      <c r="A63" s="36"/>
      <c r="B63" s="37"/>
      <c r="C63" s="38"/>
      <c r="D63" s="38"/>
      <c r="E63" s="38"/>
      <c r="F63" s="38"/>
      <c r="G63" s="38"/>
      <c r="H63" s="32"/>
      <c r="I63" s="2"/>
    </row>
    <row r="64" spans="1:12" ht="33.75" customHeight="1" x14ac:dyDescent="0.3">
      <c r="A64" s="237" t="s">
        <v>27</v>
      </c>
      <c r="B64" s="237" t="s">
        <v>12</v>
      </c>
      <c r="C64" s="31" t="s">
        <v>13</v>
      </c>
      <c r="D64" s="31" t="s">
        <v>14</v>
      </c>
      <c r="E64" s="237" t="s">
        <v>15</v>
      </c>
      <c r="F64" s="237"/>
      <c r="G64" s="237"/>
      <c r="H64" s="32"/>
      <c r="I64" s="14"/>
      <c r="J64" s="14"/>
      <c r="K64" s="14"/>
      <c r="L64" s="14"/>
    </row>
    <row r="65" spans="1:13" ht="27" customHeight="1" x14ac:dyDescent="0.3">
      <c r="A65" s="237"/>
      <c r="B65" s="237"/>
      <c r="C65" s="22" t="s">
        <v>16</v>
      </c>
      <c r="D65" s="22" t="s">
        <v>17</v>
      </c>
      <c r="E65" s="22" t="s">
        <v>18</v>
      </c>
      <c r="F65" s="22" t="s">
        <v>19</v>
      </c>
      <c r="G65" s="22" t="s">
        <v>36</v>
      </c>
      <c r="H65" s="3"/>
      <c r="I65" s="14"/>
      <c r="J65" s="14"/>
      <c r="K65" s="14"/>
      <c r="L65" s="14"/>
    </row>
    <row r="66" spans="1:13" ht="31.2" customHeight="1" x14ac:dyDescent="0.3">
      <c r="A66" s="39" t="s">
        <v>20</v>
      </c>
      <c r="B66" s="22" t="s">
        <v>21</v>
      </c>
      <c r="C66" s="25"/>
      <c r="D66" s="92">
        <v>10437</v>
      </c>
      <c r="E66" s="92">
        <f>280781+199872</f>
        <v>480653</v>
      </c>
      <c r="F66" s="25"/>
      <c r="G66" s="25"/>
      <c r="H66" s="3"/>
      <c r="I66" s="14"/>
      <c r="J66" s="14"/>
      <c r="K66" s="14"/>
      <c r="L66" s="14"/>
    </row>
    <row r="67" spans="1:13" ht="32.25" customHeight="1" x14ac:dyDescent="0.3">
      <c r="A67" s="26" t="s">
        <v>28</v>
      </c>
      <c r="B67" s="27" t="s">
        <v>21</v>
      </c>
      <c r="C67" s="28">
        <f>SUM(C66)</f>
        <v>0</v>
      </c>
      <c r="D67" s="28">
        <f>SUM(D66)</f>
        <v>10437</v>
      </c>
      <c r="E67" s="28">
        <f>SUM(E66)</f>
        <v>480653</v>
      </c>
      <c r="F67" s="28">
        <f>SUM(F66)</f>
        <v>0</v>
      </c>
      <c r="G67" s="28">
        <f>SUM(G66)</f>
        <v>0</v>
      </c>
      <c r="H67" s="3"/>
      <c r="I67" s="14"/>
      <c r="J67" s="40"/>
      <c r="K67" s="40"/>
      <c r="L67" s="40"/>
    </row>
    <row r="68" spans="1:13" s="9" customFormat="1" ht="16.649999999999999" hidden="1" customHeight="1" x14ac:dyDescent="0.3">
      <c r="A68" s="238" t="s">
        <v>29</v>
      </c>
      <c r="B68" s="238"/>
      <c r="C68" s="238"/>
      <c r="D68" s="238"/>
      <c r="E68" s="238"/>
      <c r="F68" s="238"/>
      <c r="G68" s="238"/>
      <c r="H68" s="12"/>
      <c r="I68" s="8"/>
      <c r="J68" s="13"/>
      <c r="K68" s="13"/>
      <c r="L68" s="13"/>
      <c r="M68" s="13"/>
    </row>
    <row r="69" spans="1:13" s="9" customFormat="1" ht="16.649999999999999" hidden="1" customHeight="1" x14ac:dyDescent="0.3">
      <c r="A69" s="15" t="s">
        <v>30</v>
      </c>
      <c r="B69" s="15"/>
      <c r="C69" s="15"/>
      <c r="D69" s="15"/>
      <c r="E69" s="15"/>
      <c r="F69" s="15"/>
      <c r="G69" s="15"/>
      <c r="H69" s="15"/>
      <c r="I69" s="8"/>
    </row>
    <row r="70" spans="1:13" s="9" customFormat="1" ht="15" hidden="1" customHeight="1" x14ac:dyDescent="0.3">
      <c r="A70" s="226" t="s">
        <v>43</v>
      </c>
      <c r="B70" s="226"/>
      <c r="C70" s="226"/>
      <c r="D70" s="226"/>
      <c r="E70" s="226"/>
      <c r="F70" s="226"/>
      <c r="G70" s="226"/>
      <c r="H70" s="41"/>
      <c r="I70" s="8"/>
    </row>
    <row r="71" spans="1:13" s="9" customFormat="1" ht="15" hidden="1" customHeight="1" x14ac:dyDescent="0.3">
      <c r="A71" s="234" t="s">
        <v>44</v>
      </c>
      <c r="B71" s="226"/>
      <c r="C71" s="226"/>
      <c r="D71" s="226"/>
      <c r="E71" s="226"/>
      <c r="F71" s="226"/>
      <c r="G71" s="226"/>
      <c r="H71" s="15"/>
      <c r="I71" s="8"/>
    </row>
    <row r="72" spans="1:13" ht="21.45" hidden="1" customHeight="1" x14ac:dyDescent="0.3">
      <c r="A72" s="226" t="s">
        <v>45</v>
      </c>
      <c r="B72" s="226"/>
      <c r="C72" s="226"/>
      <c r="D72" s="226"/>
      <c r="E72" s="226"/>
      <c r="F72" s="226"/>
      <c r="G72" s="226"/>
      <c r="H72" s="12"/>
    </row>
    <row r="73" spans="1:13" ht="17.25" hidden="1" customHeight="1" x14ac:dyDescent="0.3">
      <c r="A73" s="239" t="s">
        <v>26</v>
      </c>
      <c r="B73" s="237" t="s">
        <v>12</v>
      </c>
      <c r="C73" s="31" t="s">
        <v>13</v>
      </c>
      <c r="D73" s="31" t="s">
        <v>14</v>
      </c>
      <c r="E73" s="237" t="s">
        <v>15</v>
      </c>
      <c r="F73" s="237"/>
      <c r="G73" s="237"/>
      <c r="H73" s="32"/>
      <c r="I73" s="2"/>
    </row>
    <row r="74" spans="1:13" ht="17.25" hidden="1" customHeight="1" x14ac:dyDescent="0.3">
      <c r="A74" s="240"/>
      <c r="B74" s="237"/>
      <c r="C74" s="22" t="s">
        <v>16</v>
      </c>
      <c r="D74" s="22" t="s">
        <v>17</v>
      </c>
      <c r="E74" s="22" t="s">
        <v>18</v>
      </c>
      <c r="F74" s="22" t="s">
        <v>19</v>
      </c>
      <c r="G74" s="22" t="s">
        <v>36</v>
      </c>
      <c r="H74" s="32"/>
      <c r="I74" s="2"/>
    </row>
    <row r="75" spans="1:13" ht="15.6" hidden="1" x14ac:dyDescent="0.3">
      <c r="A75" s="42" t="s">
        <v>46</v>
      </c>
      <c r="B75" s="22" t="s">
        <v>47</v>
      </c>
      <c r="C75" s="43"/>
      <c r="D75" s="43"/>
      <c r="E75" s="43"/>
      <c r="F75" s="43"/>
      <c r="G75" s="43"/>
      <c r="H75" s="32"/>
      <c r="I75" s="2"/>
    </row>
    <row r="76" spans="1:13" ht="15" hidden="1" customHeight="1" x14ac:dyDescent="0.3">
      <c r="A76" s="42" t="s">
        <v>46</v>
      </c>
      <c r="B76" s="22" t="s">
        <v>47</v>
      </c>
      <c r="C76" s="43"/>
      <c r="D76" s="43"/>
      <c r="E76" s="43"/>
      <c r="F76" s="43"/>
      <c r="G76" s="43"/>
      <c r="H76" s="32"/>
      <c r="I76" s="2"/>
    </row>
    <row r="77" spans="1:13" ht="15" hidden="1" customHeight="1" x14ac:dyDescent="0.3">
      <c r="A77" s="42" t="s">
        <v>46</v>
      </c>
      <c r="B77" s="22" t="s">
        <v>47</v>
      </c>
      <c r="C77" s="43"/>
      <c r="D77" s="43"/>
      <c r="E77" s="43"/>
      <c r="F77" s="43"/>
      <c r="G77" s="43"/>
      <c r="H77" s="32"/>
      <c r="I77" s="2"/>
    </row>
    <row r="78" spans="1:13" ht="19.5" hidden="1" customHeight="1" x14ac:dyDescent="0.3">
      <c r="A78" s="36"/>
      <c r="B78" s="37"/>
      <c r="C78" s="38"/>
      <c r="D78" s="38"/>
      <c r="E78" s="38"/>
      <c r="F78" s="38"/>
      <c r="G78" s="38"/>
      <c r="H78" s="32"/>
      <c r="I78" s="2"/>
    </row>
    <row r="79" spans="1:13" ht="15.75" hidden="1" customHeight="1" x14ac:dyDescent="0.3">
      <c r="A79" s="237" t="s">
        <v>27</v>
      </c>
      <c r="B79" s="237" t="s">
        <v>12</v>
      </c>
      <c r="C79" s="31" t="s">
        <v>13</v>
      </c>
      <c r="D79" s="31" t="s">
        <v>14</v>
      </c>
      <c r="E79" s="237" t="s">
        <v>15</v>
      </c>
      <c r="F79" s="237"/>
      <c r="G79" s="237"/>
      <c r="H79" s="32"/>
      <c r="I79" s="14"/>
      <c r="J79" s="14"/>
      <c r="K79" s="14"/>
      <c r="L79" s="14"/>
    </row>
    <row r="80" spans="1:13" ht="18" hidden="1" customHeight="1" x14ac:dyDescent="0.3">
      <c r="A80" s="237"/>
      <c r="B80" s="237"/>
      <c r="C80" s="22" t="s">
        <v>16</v>
      </c>
      <c r="D80" s="22" t="s">
        <v>17</v>
      </c>
      <c r="E80" s="22" t="s">
        <v>18</v>
      </c>
      <c r="F80" s="22" t="s">
        <v>19</v>
      </c>
      <c r="G80" s="22" t="s">
        <v>36</v>
      </c>
      <c r="H80" s="3"/>
      <c r="I80" s="14"/>
      <c r="J80" s="14"/>
      <c r="K80" s="14"/>
      <c r="L80" s="14"/>
    </row>
    <row r="81" spans="1:13" ht="23.25" hidden="1" customHeight="1" x14ac:dyDescent="0.3">
      <c r="A81" s="39" t="s">
        <v>22</v>
      </c>
      <c r="B81" s="22" t="s">
        <v>21</v>
      </c>
      <c r="C81" s="25"/>
      <c r="D81" s="25"/>
      <c r="E81" s="25"/>
      <c r="F81" s="25"/>
      <c r="G81" s="25"/>
      <c r="H81" s="3"/>
      <c r="I81" s="14"/>
      <c r="J81" s="14"/>
      <c r="K81" s="14"/>
      <c r="L81" s="14"/>
    </row>
    <row r="82" spans="1:13" ht="32.25" hidden="1" customHeight="1" x14ac:dyDescent="0.3">
      <c r="A82" s="26" t="s">
        <v>28</v>
      </c>
      <c r="B82" s="27" t="s">
        <v>21</v>
      </c>
      <c r="C82" s="28">
        <f>SUM(C81)</f>
        <v>0</v>
      </c>
      <c r="D82" s="28">
        <f>SUM(D81)</f>
        <v>0</v>
      </c>
      <c r="E82" s="28">
        <f>SUM(E81)</f>
        <v>0</v>
      </c>
      <c r="F82" s="28">
        <f>SUM(F81)</f>
        <v>0</v>
      </c>
      <c r="G82" s="28">
        <f>SUM(G81)</f>
        <v>0</v>
      </c>
      <c r="H82" s="3"/>
      <c r="I82" s="14"/>
      <c r="J82" s="40"/>
      <c r="K82" s="40"/>
      <c r="L82" s="40"/>
    </row>
    <row r="83" spans="1:13" hidden="1" x14ac:dyDescent="0.3"/>
    <row r="84" spans="1:13" hidden="1" x14ac:dyDescent="0.3">
      <c r="E84" s="44"/>
    </row>
    <row r="85" spans="1:13" hidden="1" x14ac:dyDescent="0.3"/>
    <row r="86" spans="1:13" hidden="1" x14ac:dyDescent="0.3"/>
    <row r="88" spans="1:13" s="182" customFormat="1" ht="19.5" customHeight="1" x14ac:dyDescent="0.3">
      <c r="A88" s="256" t="s">
        <v>255</v>
      </c>
      <c r="B88" s="256"/>
      <c r="C88" s="256"/>
      <c r="D88" s="256"/>
      <c r="E88" s="256"/>
      <c r="F88" s="256"/>
      <c r="G88" s="256"/>
      <c r="H88" s="256"/>
      <c r="I88" s="180"/>
      <c r="J88" s="181"/>
      <c r="K88" s="181"/>
      <c r="L88" s="181"/>
      <c r="M88" s="181"/>
    </row>
    <row r="89" spans="1:13" s="184" customFormat="1" ht="17.25" customHeight="1" x14ac:dyDescent="0.3">
      <c r="A89" s="183" t="s">
        <v>25</v>
      </c>
    </row>
    <row r="90" spans="1:13" s="184" customFormat="1" ht="23.4" customHeight="1" x14ac:dyDescent="0.3">
      <c r="A90" s="257" t="s">
        <v>248</v>
      </c>
      <c r="B90" s="257"/>
      <c r="C90" s="257"/>
      <c r="D90" s="257"/>
      <c r="E90" s="257"/>
      <c r="F90" s="257"/>
      <c r="G90" s="257"/>
      <c r="H90" s="257"/>
      <c r="I90" s="257"/>
      <c r="J90" s="257"/>
      <c r="K90" s="257"/>
    </row>
    <row r="91" spans="1:13" s="184" customFormat="1" ht="17.25" customHeight="1" x14ac:dyDescent="0.3">
      <c r="A91" s="183" t="s">
        <v>135</v>
      </c>
      <c r="B91" s="185"/>
      <c r="C91" s="185"/>
      <c r="D91" s="185"/>
      <c r="E91" s="185"/>
      <c r="F91" s="185"/>
      <c r="G91" s="185"/>
    </row>
    <row r="92" spans="1:13" s="188" customFormat="1" ht="43.5" customHeight="1" x14ac:dyDescent="0.3">
      <c r="A92" s="258" t="s">
        <v>256</v>
      </c>
      <c r="B92" s="258"/>
      <c r="C92" s="258"/>
      <c r="D92" s="258"/>
      <c r="E92" s="258"/>
      <c r="F92" s="258"/>
      <c r="G92" s="258"/>
      <c r="H92" s="186"/>
      <c r="I92" s="187"/>
    </row>
    <row r="93" spans="1:13" s="188" customFormat="1" ht="31.2" customHeight="1" x14ac:dyDescent="0.3">
      <c r="A93" s="259" t="s">
        <v>26</v>
      </c>
      <c r="B93" s="246" t="s">
        <v>12</v>
      </c>
      <c r="C93" s="31" t="s">
        <v>13</v>
      </c>
      <c r="D93" s="31" t="s">
        <v>14</v>
      </c>
      <c r="E93" s="237" t="s">
        <v>15</v>
      </c>
      <c r="F93" s="237"/>
      <c r="G93" s="237"/>
      <c r="H93" s="189"/>
    </row>
    <row r="94" spans="1:13" s="188" customFormat="1" ht="19.95" customHeight="1" x14ac:dyDescent="0.3">
      <c r="A94" s="259"/>
      <c r="B94" s="246"/>
      <c r="C94" s="175" t="s">
        <v>16</v>
      </c>
      <c r="D94" s="175" t="s">
        <v>17</v>
      </c>
      <c r="E94" s="175" t="s">
        <v>18</v>
      </c>
      <c r="F94" s="175" t="s">
        <v>19</v>
      </c>
      <c r="G94" s="175" t="s">
        <v>36</v>
      </c>
      <c r="H94" s="189"/>
    </row>
    <row r="95" spans="1:13" s="188" customFormat="1" ht="15.6" hidden="1" x14ac:dyDescent="0.3">
      <c r="A95" s="191" t="s">
        <v>71</v>
      </c>
      <c r="B95" s="192" t="s">
        <v>72</v>
      </c>
      <c r="C95" s="193">
        <v>19800</v>
      </c>
      <c r="D95" s="193">
        <v>15000</v>
      </c>
      <c r="E95" s="194"/>
      <c r="F95" s="195"/>
      <c r="G95" s="195"/>
      <c r="H95" s="189"/>
    </row>
    <row r="96" spans="1:13" s="188" customFormat="1" ht="15.6" hidden="1" x14ac:dyDescent="0.3">
      <c r="A96" s="191" t="s">
        <v>73</v>
      </c>
      <c r="B96" s="192" t="s">
        <v>72</v>
      </c>
      <c r="C96" s="193">
        <v>5000</v>
      </c>
      <c r="D96" s="193">
        <v>5000</v>
      </c>
      <c r="E96" s="194"/>
      <c r="F96" s="195"/>
      <c r="G96" s="195"/>
      <c r="H96" s="189"/>
    </row>
    <row r="97" spans="1:13" s="188" customFormat="1" ht="15.6" hidden="1" x14ac:dyDescent="0.3">
      <c r="A97" s="191" t="s">
        <v>74</v>
      </c>
      <c r="B97" s="192" t="s">
        <v>155</v>
      </c>
      <c r="C97" s="193">
        <v>185256</v>
      </c>
      <c r="D97" s="193">
        <v>130000</v>
      </c>
      <c r="E97" s="194"/>
      <c r="F97" s="195"/>
      <c r="G97" s="195"/>
      <c r="H97" s="189"/>
    </row>
    <row r="98" spans="1:13" s="188" customFormat="1" ht="15.6" hidden="1" x14ac:dyDescent="0.3">
      <c r="A98" s="191" t="s">
        <v>75</v>
      </c>
      <c r="B98" s="192" t="s">
        <v>42</v>
      </c>
      <c r="C98" s="193">
        <v>50</v>
      </c>
      <c r="D98" s="193">
        <v>50</v>
      </c>
      <c r="E98" s="194"/>
      <c r="F98" s="195"/>
      <c r="G98" s="195"/>
      <c r="H98" s="189"/>
    </row>
    <row r="99" spans="1:13" s="188" customFormat="1" ht="40.5" hidden="1" customHeight="1" x14ac:dyDescent="0.3">
      <c r="A99" s="191" t="s">
        <v>76</v>
      </c>
      <c r="B99" s="192" t="s">
        <v>42</v>
      </c>
      <c r="C99" s="193">
        <v>703</v>
      </c>
      <c r="D99" s="193">
        <v>400</v>
      </c>
      <c r="E99" s="194"/>
      <c r="F99" s="195"/>
      <c r="G99" s="195"/>
      <c r="H99" s="189"/>
    </row>
    <row r="100" spans="1:13" s="188" customFormat="1" ht="40.5" hidden="1" customHeight="1" x14ac:dyDescent="0.3">
      <c r="A100" s="191" t="s">
        <v>77</v>
      </c>
      <c r="B100" s="192" t="s">
        <v>42</v>
      </c>
      <c r="C100" s="193">
        <v>216</v>
      </c>
      <c r="D100" s="193">
        <v>210</v>
      </c>
      <c r="E100" s="194"/>
      <c r="F100" s="195"/>
      <c r="G100" s="195"/>
      <c r="H100" s="189"/>
    </row>
    <row r="101" spans="1:13" s="188" customFormat="1" ht="27.6" hidden="1" x14ac:dyDescent="0.3">
      <c r="A101" s="191" t="s">
        <v>78</v>
      </c>
      <c r="B101" s="192" t="s">
        <v>42</v>
      </c>
      <c r="C101" s="193">
        <v>72</v>
      </c>
      <c r="D101" s="193">
        <v>80</v>
      </c>
      <c r="E101" s="194"/>
      <c r="F101" s="195"/>
      <c r="G101" s="195"/>
      <c r="H101" s="189"/>
    </row>
    <row r="102" spans="1:13" s="188" customFormat="1" ht="27.6" hidden="1" x14ac:dyDescent="0.3">
      <c r="A102" s="191" t="s">
        <v>154</v>
      </c>
      <c r="B102" s="192" t="s">
        <v>72</v>
      </c>
      <c r="C102" s="193">
        <v>479</v>
      </c>
      <c r="D102" s="193">
        <v>650</v>
      </c>
      <c r="E102" s="194"/>
      <c r="F102" s="195"/>
      <c r="G102" s="195"/>
      <c r="H102" s="189"/>
    </row>
    <row r="103" spans="1:13" s="188" customFormat="1" ht="42" customHeight="1" x14ac:dyDescent="0.3">
      <c r="A103" s="176" t="s">
        <v>260</v>
      </c>
      <c r="B103" s="172" t="s">
        <v>250</v>
      </c>
      <c r="C103" s="136"/>
      <c r="D103" s="136"/>
      <c r="E103" s="196">
        <v>2.25</v>
      </c>
      <c r="F103" s="196">
        <v>2.25</v>
      </c>
      <c r="G103" s="196">
        <v>2.25</v>
      </c>
      <c r="H103" s="189"/>
    </row>
    <row r="104" spans="1:13" s="188" customFormat="1" ht="40.5" hidden="1" customHeight="1" x14ac:dyDescent="0.3">
      <c r="A104" s="246" t="s">
        <v>27</v>
      </c>
      <c r="B104" s="246" t="s">
        <v>12</v>
      </c>
      <c r="C104" s="255" t="s">
        <v>257</v>
      </c>
      <c r="D104" s="255" t="s">
        <v>258</v>
      </c>
      <c r="E104" s="255" t="s">
        <v>67</v>
      </c>
      <c r="F104" s="255"/>
      <c r="G104" s="255"/>
      <c r="H104" s="189"/>
      <c r="I104" s="197"/>
      <c r="J104" s="197"/>
      <c r="K104" s="197"/>
      <c r="L104" s="197"/>
    </row>
    <row r="105" spans="1:13" s="188" customFormat="1" ht="40.5" hidden="1" customHeight="1" x14ac:dyDescent="0.3">
      <c r="A105" s="246"/>
      <c r="B105" s="246"/>
      <c r="C105" s="255"/>
      <c r="D105" s="255"/>
      <c r="E105" s="190" t="s">
        <v>19</v>
      </c>
      <c r="F105" s="190" t="s">
        <v>36</v>
      </c>
      <c r="G105" s="190" t="s">
        <v>259</v>
      </c>
      <c r="H105" s="187"/>
      <c r="I105" s="197"/>
      <c r="J105" s="197"/>
      <c r="K105" s="197"/>
      <c r="L105" s="197"/>
    </row>
    <row r="106" spans="1:13" s="188" customFormat="1" ht="40.5" hidden="1" customHeight="1" x14ac:dyDescent="0.3">
      <c r="A106" s="198" t="s">
        <v>20</v>
      </c>
      <c r="B106" s="199" t="s">
        <v>21</v>
      </c>
      <c r="C106" s="92">
        <v>10437</v>
      </c>
      <c r="D106" s="92">
        <f>280781+199872</f>
        <v>480653</v>
      </c>
      <c r="E106" s="194"/>
      <c r="F106" s="200"/>
      <c r="G106" s="200"/>
      <c r="H106" s="187"/>
      <c r="I106" s="197"/>
      <c r="J106" s="197"/>
      <c r="K106" s="197"/>
      <c r="L106" s="197"/>
    </row>
    <row r="107" spans="1:13" s="188" customFormat="1" ht="40.5" hidden="1" customHeight="1" x14ac:dyDescent="0.3">
      <c r="A107" s="201" t="s">
        <v>28</v>
      </c>
      <c r="B107" s="202" t="s">
        <v>21</v>
      </c>
      <c r="C107" s="203">
        <f>SUM(C106)</f>
        <v>10437</v>
      </c>
      <c r="D107" s="203">
        <f>SUM(D106)</f>
        <v>480653</v>
      </c>
      <c r="E107" s="203">
        <f>SUM(E106)</f>
        <v>0</v>
      </c>
      <c r="F107" s="203">
        <f>SUM(F106)</f>
        <v>0</v>
      </c>
      <c r="G107" s="203">
        <f>SUM(G106)</f>
        <v>0</v>
      </c>
      <c r="H107" s="187"/>
      <c r="I107" s="197"/>
      <c r="J107" s="204"/>
      <c r="K107" s="204"/>
      <c r="L107" s="204"/>
    </row>
    <row r="108" spans="1:13" s="182" customFormat="1" ht="40.5" hidden="1" customHeight="1" x14ac:dyDescent="0.3">
      <c r="A108" s="250" t="s">
        <v>29</v>
      </c>
      <c r="B108" s="250"/>
      <c r="C108" s="250"/>
      <c r="D108" s="250"/>
      <c r="E108" s="250"/>
      <c r="F108" s="250"/>
      <c r="G108" s="250"/>
      <c r="H108" s="186"/>
      <c r="I108" s="180"/>
      <c r="J108" s="181"/>
      <c r="K108" s="181"/>
      <c r="L108" s="181"/>
      <c r="M108" s="181"/>
    </row>
    <row r="109" spans="1:13" s="182" customFormat="1" ht="40.5" hidden="1" customHeight="1" x14ac:dyDescent="0.3">
      <c r="A109" s="205" t="s">
        <v>30</v>
      </c>
      <c r="B109" s="205"/>
      <c r="C109" s="205"/>
      <c r="D109" s="205"/>
      <c r="E109" s="205"/>
      <c r="F109" s="205"/>
      <c r="G109" s="205"/>
      <c r="H109" s="205"/>
      <c r="I109" s="180"/>
    </row>
    <row r="110" spans="1:13" s="182" customFormat="1" ht="40.5" hidden="1" customHeight="1" x14ac:dyDescent="0.3">
      <c r="A110" s="251" t="s">
        <v>43</v>
      </c>
      <c r="B110" s="251"/>
      <c r="C110" s="251"/>
      <c r="D110" s="251"/>
      <c r="E110" s="251"/>
      <c r="F110" s="251"/>
      <c r="G110" s="251"/>
      <c r="H110" s="206"/>
      <c r="I110" s="180"/>
    </row>
    <row r="111" spans="1:13" s="182" customFormat="1" ht="40.5" hidden="1" customHeight="1" x14ac:dyDescent="0.3">
      <c r="A111" s="252" t="s">
        <v>44</v>
      </c>
      <c r="B111" s="251"/>
      <c r="C111" s="251"/>
      <c r="D111" s="251"/>
      <c r="E111" s="251"/>
      <c r="F111" s="251"/>
      <c r="G111" s="251"/>
      <c r="H111" s="205"/>
      <c r="I111" s="180"/>
    </row>
    <row r="112" spans="1:13" s="188" customFormat="1" ht="40.5" hidden="1" customHeight="1" x14ac:dyDescent="0.3">
      <c r="A112" s="251" t="s">
        <v>45</v>
      </c>
      <c r="B112" s="251"/>
      <c r="C112" s="251"/>
      <c r="D112" s="251"/>
      <c r="E112" s="251"/>
      <c r="F112" s="251"/>
      <c r="G112" s="251"/>
      <c r="H112" s="186"/>
      <c r="I112" s="187"/>
    </row>
    <row r="113" spans="1:12" s="188" customFormat="1" ht="40.5" hidden="1" customHeight="1" x14ac:dyDescent="0.3">
      <c r="A113" s="253" t="s">
        <v>26</v>
      </c>
      <c r="B113" s="246" t="s">
        <v>12</v>
      </c>
      <c r="C113" s="207" t="s">
        <v>13</v>
      </c>
      <c r="D113" s="207" t="s">
        <v>14</v>
      </c>
      <c r="E113" s="246" t="s">
        <v>15</v>
      </c>
      <c r="F113" s="246"/>
      <c r="G113" s="246"/>
      <c r="H113" s="189"/>
    </row>
    <row r="114" spans="1:12" s="188" customFormat="1" ht="40.5" hidden="1" customHeight="1" x14ac:dyDescent="0.3">
      <c r="A114" s="254"/>
      <c r="B114" s="246"/>
      <c r="C114" s="199" t="s">
        <v>16</v>
      </c>
      <c r="D114" s="199" t="s">
        <v>17</v>
      </c>
      <c r="E114" s="199" t="s">
        <v>18</v>
      </c>
      <c r="F114" s="199" t="s">
        <v>19</v>
      </c>
      <c r="G114" s="199" t="s">
        <v>36</v>
      </c>
      <c r="H114" s="189"/>
    </row>
    <row r="115" spans="1:12" s="188" customFormat="1" ht="15.6" hidden="1" x14ac:dyDescent="0.3">
      <c r="A115" s="208" t="s">
        <v>46</v>
      </c>
      <c r="B115" s="199" t="s">
        <v>47</v>
      </c>
      <c r="C115" s="209"/>
      <c r="D115" s="209"/>
      <c r="E115" s="209"/>
      <c r="F115" s="209"/>
      <c r="G115" s="209"/>
      <c r="H115" s="189"/>
    </row>
    <row r="116" spans="1:12" s="188" customFormat="1" ht="40.5" hidden="1" customHeight="1" x14ac:dyDescent="0.3">
      <c r="A116" s="208" t="s">
        <v>46</v>
      </c>
      <c r="B116" s="199" t="s">
        <v>47</v>
      </c>
      <c r="C116" s="209"/>
      <c r="D116" s="209"/>
      <c r="E116" s="209"/>
      <c r="F116" s="209"/>
      <c r="G116" s="209"/>
      <c r="H116" s="189"/>
    </row>
    <row r="117" spans="1:12" s="188" customFormat="1" ht="40.5" hidden="1" customHeight="1" x14ac:dyDescent="0.3">
      <c r="A117" s="208" t="s">
        <v>46</v>
      </c>
      <c r="B117" s="199" t="s">
        <v>47</v>
      </c>
      <c r="C117" s="209"/>
      <c r="D117" s="209"/>
      <c r="E117" s="209"/>
      <c r="F117" s="209"/>
      <c r="G117" s="209"/>
      <c r="H117" s="189"/>
    </row>
    <row r="118" spans="1:12" s="188" customFormat="1" ht="40.5" hidden="1" customHeight="1" x14ac:dyDescent="0.3">
      <c r="A118" s="210"/>
      <c r="B118" s="211"/>
      <c r="C118" s="212"/>
      <c r="D118" s="212"/>
      <c r="E118" s="212"/>
      <c r="F118" s="212"/>
      <c r="G118" s="212"/>
      <c r="H118" s="189"/>
    </row>
    <row r="119" spans="1:12" s="188" customFormat="1" ht="40.5" hidden="1" customHeight="1" x14ac:dyDescent="0.3">
      <c r="A119" s="246" t="s">
        <v>27</v>
      </c>
      <c r="B119" s="246" t="s">
        <v>12</v>
      </c>
      <c r="C119" s="207" t="s">
        <v>13</v>
      </c>
      <c r="D119" s="207" t="s">
        <v>14</v>
      </c>
      <c r="E119" s="246" t="s">
        <v>15</v>
      </c>
      <c r="F119" s="246"/>
      <c r="G119" s="246"/>
      <c r="H119" s="189"/>
      <c r="I119" s="197"/>
      <c r="J119" s="197"/>
      <c r="K119" s="197"/>
      <c r="L119" s="197"/>
    </row>
    <row r="120" spans="1:12" s="188" customFormat="1" ht="40.5" hidden="1" customHeight="1" x14ac:dyDescent="0.3">
      <c r="A120" s="246"/>
      <c r="B120" s="246"/>
      <c r="C120" s="199" t="s">
        <v>16</v>
      </c>
      <c r="D120" s="199" t="s">
        <v>17</v>
      </c>
      <c r="E120" s="199" t="s">
        <v>18</v>
      </c>
      <c r="F120" s="199" t="s">
        <v>19</v>
      </c>
      <c r="G120" s="199" t="s">
        <v>36</v>
      </c>
      <c r="H120" s="187"/>
      <c r="I120" s="197"/>
      <c r="J120" s="197"/>
      <c r="K120" s="197"/>
      <c r="L120" s="197"/>
    </row>
    <row r="121" spans="1:12" s="188" customFormat="1" ht="40.5" hidden="1" customHeight="1" x14ac:dyDescent="0.3">
      <c r="A121" s="198" t="s">
        <v>22</v>
      </c>
      <c r="B121" s="199" t="s">
        <v>21</v>
      </c>
      <c r="C121" s="200"/>
      <c r="D121" s="200"/>
      <c r="E121" s="200"/>
      <c r="F121" s="200"/>
      <c r="G121" s="200"/>
      <c r="H121" s="187"/>
      <c r="I121" s="197"/>
      <c r="J121" s="197"/>
      <c r="K121" s="197"/>
      <c r="L121" s="197"/>
    </row>
    <row r="122" spans="1:12" s="188" customFormat="1" ht="40.5" hidden="1" customHeight="1" x14ac:dyDescent="0.3">
      <c r="A122" s="201" t="s">
        <v>28</v>
      </c>
      <c r="B122" s="202" t="s">
        <v>21</v>
      </c>
      <c r="C122" s="203">
        <f>SUM(C121)</f>
        <v>0</v>
      </c>
      <c r="D122" s="203">
        <f>SUM(D121)</f>
        <v>0</v>
      </c>
      <c r="E122" s="203">
        <f>SUM(E121)</f>
        <v>0</v>
      </c>
      <c r="F122" s="203">
        <f>SUM(F121)</f>
        <v>0</v>
      </c>
      <c r="G122" s="203">
        <f>SUM(G121)</f>
        <v>0</v>
      </c>
      <c r="H122" s="187"/>
      <c r="I122" s="197"/>
      <c r="J122" s="204"/>
      <c r="K122" s="204"/>
      <c r="L122" s="204"/>
    </row>
    <row r="123" spans="1:12" s="188" customFormat="1" hidden="1" x14ac:dyDescent="0.3">
      <c r="A123" s="213"/>
      <c r="B123" s="213"/>
      <c r="I123" s="187"/>
    </row>
    <row r="124" spans="1:12" s="188" customFormat="1" hidden="1" x14ac:dyDescent="0.3">
      <c r="A124" s="213"/>
      <c r="B124" s="213"/>
      <c r="E124" s="214"/>
      <c r="I124" s="187"/>
    </row>
    <row r="125" spans="1:12" s="188" customFormat="1" hidden="1" x14ac:dyDescent="0.3">
      <c r="A125" s="213"/>
      <c r="B125" s="213"/>
      <c r="I125" s="187"/>
    </row>
    <row r="126" spans="1:12" s="188" customFormat="1" hidden="1" x14ac:dyDescent="0.3">
      <c r="A126" s="213"/>
      <c r="B126" s="213"/>
      <c r="I126" s="187"/>
    </row>
    <row r="127" spans="1:12" s="188" customFormat="1" x14ac:dyDescent="0.3">
      <c r="A127" s="213"/>
      <c r="B127" s="213"/>
      <c r="I127" s="187"/>
    </row>
    <row r="128" spans="1:12" s="188" customFormat="1" ht="29.25" customHeight="1" x14ac:dyDescent="0.3">
      <c r="A128" s="247" t="s">
        <v>11</v>
      </c>
      <c r="B128" s="247" t="s">
        <v>12</v>
      </c>
      <c r="C128" s="31" t="s">
        <v>13</v>
      </c>
      <c r="D128" s="31" t="s">
        <v>14</v>
      </c>
      <c r="E128" s="237" t="s">
        <v>15</v>
      </c>
      <c r="F128" s="237"/>
      <c r="G128" s="237"/>
      <c r="H128" s="188" t="s">
        <v>216</v>
      </c>
      <c r="I128" s="187"/>
    </row>
    <row r="129" spans="1:9" s="188" customFormat="1" ht="28.5" customHeight="1" x14ac:dyDescent="0.3">
      <c r="A129" s="248"/>
      <c r="B129" s="249"/>
      <c r="C129" s="175" t="s">
        <v>16</v>
      </c>
      <c r="D129" s="175" t="s">
        <v>17</v>
      </c>
      <c r="E129" s="175" t="s">
        <v>18</v>
      </c>
      <c r="F129" s="175" t="s">
        <v>19</v>
      </c>
      <c r="G129" s="175" t="s">
        <v>36</v>
      </c>
      <c r="I129" s="187"/>
    </row>
    <row r="130" spans="1:9" s="188" customFormat="1" ht="27.6" customHeight="1" x14ac:dyDescent="0.3">
      <c r="A130" s="215" t="s">
        <v>22</v>
      </c>
      <c r="B130" s="199" t="s">
        <v>21</v>
      </c>
      <c r="C130" s="97">
        <f>C46</f>
        <v>64074</v>
      </c>
      <c r="D130" s="97">
        <f t="shared" ref="D130:G130" si="0">D46</f>
        <v>54574</v>
      </c>
      <c r="E130" s="97">
        <f t="shared" si="0"/>
        <v>3907</v>
      </c>
      <c r="F130" s="97">
        <f t="shared" si="0"/>
        <v>4181</v>
      </c>
      <c r="G130" s="97">
        <f t="shared" si="0"/>
        <v>4474</v>
      </c>
      <c r="I130" s="187"/>
    </row>
    <row r="131" spans="1:9" s="188" customFormat="1" ht="37.5" customHeight="1" x14ac:dyDescent="0.3">
      <c r="A131" s="201" t="s">
        <v>23</v>
      </c>
      <c r="B131" s="202" t="s">
        <v>21</v>
      </c>
      <c r="C131" s="203">
        <f>C130</f>
        <v>64074</v>
      </c>
      <c r="D131" s="203">
        <f t="shared" ref="D131:G131" si="1">D130</f>
        <v>54574</v>
      </c>
      <c r="E131" s="203">
        <f t="shared" si="1"/>
        <v>3907</v>
      </c>
      <c r="F131" s="203">
        <f t="shared" si="1"/>
        <v>4181</v>
      </c>
      <c r="G131" s="203">
        <f t="shared" si="1"/>
        <v>4474</v>
      </c>
      <c r="I131" s="187"/>
    </row>
  </sheetData>
  <mergeCells count="73">
    <mergeCell ref="D8:G8"/>
    <mergeCell ref="D9:G9"/>
    <mergeCell ref="D10:G10"/>
    <mergeCell ref="F1:G1"/>
    <mergeCell ref="D2:G2"/>
    <mergeCell ref="D3:G3"/>
    <mergeCell ref="D4:G4"/>
    <mergeCell ref="D7:G7"/>
    <mergeCell ref="A34:G34"/>
    <mergeCell ref="A20:G20"/>
    <mergeCell ref="A21:G21"/>
    <mergeCell ref="A22:G22"/>
    <mergeCell ref="A23:G23"/>
    <mergeCell ref="A25:G25"/>
    <mergeCell ref="A26:G26"/>
    <mergeCell ref="A27:G27"/>
    <mergeCell ref="A29:G29"/>
    <mergeCell ref="A30:G30"/>
    <mergeCell ref="A33:G33"/>
    <mergeCell ref="A50:G50"/>
    <mergeCell ref="A40:G40"/>
    <mergeCell ref="A41:G41"/>
    <mergeCell ref="A42:G42"/>
    <mergeCell ref="A43:A44"/>
    <mergeCell ref="B43:B44"/>
    <mergeCell ref="E43:G43"/>
    <mergeCell ref="A48:H48"/>
    <mergeCell ref="A53:A54"/>
    <mergeCell ref="B53:B54"/>
    <mergeCell ref="E53:G53"/>
    <mergeCell ref="A64:A65"/>
    <mergeCell ref="B64:B65"/>
    <mergeCell ref="E64:G64"/>
    <mergeCell ref="A79:A80"/>
    <mergeCell ref="B79:B80"/>
    <mergeCell ref="E79:G79"/>
    <mergeCell ref="A35:C36"/>
    <mergeCell ref="D35:D36"/>
    <mergeCell ref="E35:G35"/>
    <mergeCell ref="A37:C37"/>
    <mergeCell ref="A38:C38"/>
    <mergeCell ref="A68:G68"/>
    <mergeCell ref="A70:G70"/>
    <mergeCell ref="A71:G71"/>
    <mergeCell ref="A72:G72"/>
    <mergeCell ref="A73:A74"/>
    <mergeCell ref="B73:B74"/>
    <mergeCell ref="E73:G73"/>
    <mergeCell ref="A52:G52"/>
    <mergeCell ref="A88:H88"/>
    <mergeCell ref="A90:K90"/>
    <mergeCell ref="A92:G92"/>
    <mergeCell ref="A93:A94"/>
    <mergeCell ref="B93:B94"/>
    <mergeCell ref="E93:G93"/>
    <mergeCell ref="A104:A105"/>
    <mergeCell ref="B104:B105"/>
    <mergeCell ref="C104:C105"/>
    <mergeCell ref="D104:D105"/>
    <mergeCell ref="E104:G104"/>
    <mergeCell ref="A108:G108"/>
    <mergeCell ref="A110:G110"/>
    <mergeCell ref="A111:G111"/>
    <mergeCell ref="A112:G112"/>
    <mergeCell ref="A113:A114"/>
    <mergeCell ref="B113:B114"/>
    <mergeCell ref="E113:G113"/>
    <mergeCell ref="A119:A120"/>
    <mergeCell ref="B119:B120"/>
    <mergeCell ref="E119:G119"/>
    <mergeCell ref="A128:A129"/>
    <mergeCell ref="B128:B129"/>
    <mergeCell ref="E128:G128"/>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82"/>
  <sheetViews>
    <sheetView topLeftCell="A67" zoomScale="70" zoomScaleNormal="70" zoomScaleSheetLayoutView="70" workbookViewId="0">
      <selection activeCell="H89" sqref="H89"/>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9" customFormat="1" ht="15.6" x14ac:dyDescent="0.3">
      <c r="A19" s="230" t="s">
        <v>5</v>
      </c>
      <c r="B19" s="230"/>
      <c r="C19" s="230"/>
      <c r="D19" s="230"/>
      <c r="E19" s="230"/>
      <c r="F19" s="230"/>
      <c r="G19" s="230"/>
      <c r="H19" s="7"/>
      <c r="I19" s="8"/>
    </row>
    <row r="20" spans="1:13" s="9" customFormat="1" ht="15.6" x14ac:dyDescent="0.3">
      <c r="A20" s="233" t="s">
        <v>207</v>
      </c>
      <c r="B20" s="233"/>
      <c r="C20" s="233"/>
      <c r="D20" s="233"/>
      <c r="E20" s="233"/>
      <c r="F20" s="233"/>
      <c r="G20" s="233"/>
      <c r="H20" s="10"/>
      <c r="I20" s="8"/>
    </row>
    <row r="21" spans="1:13" s="9" customFormat="1" ht="15.6" x14ac:dyDescent="0.3">
      <c r="A21" s="229" t="s">
        <v>6</v>
      </c>
      <c r="B21" s="229"/>
      <c r="C21" s="229"/>
      <c r="D21" s="229"/>
      <c r="E21" s="229"/>
      <c r="F21" s="229"/>
      <c r="G21" s="229"/>
      <c r="H21" s="11"/>
      <c r="I21" s="8"/>
    </row>
    <row r="22" spans="1:13" s="9" customFormat="1" ht="15" customHeight="1" x14ac:dyDescent="0.3">
      <c r="A22" s="230" t="s">
        <v>34</v>
      </c>
      <c r="B22" s="230"/>
      <c r="C22" s="230"/>
      <c r="D22" s="230"/>
      <c r="E22" s="230"/>
      <c r="F22" s="230"/>
      <c r="G22" s="230"/>
      <c r="H22" s="7"/>
      <c r="I22" s="8"/>
    </row>
    <row r="23" spans="1:13" ht="18" customHeight="1" x14ac:dyDescent="0.3">
      <c r="A23" s="12"/>
      <c r="B23" s="12"/>
      <c r="C23" s="13"/>
      <c r="D23" s="13"/>
      <c r="E23" s="13"/>
      <c r="F23" s="13"/>
      <c r="G23" s="13"/>
      <c r="H23" s="13"/>
      <c r="J23" s="14"/>
      <c r="K23" s="14"/>
      <c r="L23" s="14"/>
      <c r="M23" s="14"/>
    </row>
    <row r="24" spans="1:13" ht="54" customHeight="1" x14ac:dyDescent="0.3">
      <c r="A24" s="234" t="s">
        <v>79</v>
      </c>
      <c r="B24" s="234"/>
      <c r="C24" s="234"/>
      <c r="D24" s="234"/>
      <c r="E24" s="234"/>
      <c r="F24" s="234"/>
      <c r="G24" s="234"/>
      <c r="H24" s="12"/>
      <c r="J24" s="14"/>
      <c r="K24" s="14"/>
      <c r="L24" s="14"/>
      <c r="M24" s="14"/>
    </row>
    <row r="25" spans="1:13" s="9" customFormat="1" ht="21.75" customHeight="1" x14ac:dyDescent="0.3">
      <c r="A25" s="231" t="s">
        <v>210</v>
      </c>
      <c r="B25" s="227"/>
      <c r="C25" s="227"/>
      <c r="D25" s="227"/>
      <c r="E25" s="227"/>
      <c r="F25" s="227"/>
      <c r="G25" s="227"/>
      <c r="H25" s="13"/>
      <c r="I25" s="8"/>
      <c r="J25" s="13"/>
      <c r="K25" s="13"/>
      <c r="L25" s="13"/>
      <c r="M25" s="13"/>
    </row>
    <row r="26" spans="1:13" s="9" customFormat="1" ht="82.2" customHeight="1" x14ac:dyDescent="0.3">
      <c r="A26" s="226" t="s">
        <v>140</v>
      </c>
      <c r="B26" s="226"/>
      <c r="C26" s="226"/>
      <c r="D26" s="226"/>
      <c r="E26" s="226"/>
      <c r="F26" s="226"/>
      <c r="G26" s="226"/>
      <c r="H26" s="15"/>
      <c r="I26" s="16"/>
      <c r="J26" s="17"/>
      <c r="K26" s="17"/>
      <c r="L26" s="17"/>
    </row>
    <row r="27" spans="1:13" s="18" customFormat="1" ht="17.25" customHeight="1" x14ac:dyDescent="0.3">
      <c r="A27" s="5" t="s">
        <v>7</v>
      </c>
    </row>
    <row r="28" spans="1:13" s="18" customFormat="1" ht="15.75" customHeight="1" x14ac:dyDescent="0.3">
      <c r="A28" s="232" t="s">
        <v>211</v>
      </c>
      <c r="B28" s="232"/>
      <c r="C28" s="232"/>
      <c r="D28" s="232"/>
      <c r="E28" s="232"/>
      <c r="F28" s="232"/>
      <c r="G28" s="232"/>
    </row>
    <row r="29" spans="1:13" s="18" customFormat="1" ht="18" customHeight="1" x14ac:dyDescent="0.3">
      <c r="A29" s="225" t="s">
        <v>133</v>
      </c>
      <c r="B29" s="225"/>
      <c r="C29" s="225"/>
      <c r="D29" s="225"/>
      <c r="E29" s="225"/>
      <c r="F29" s="225"/>
      <c r="G29" s="225"/>
    </row>
    <row r="30" spans="1:13" s="18" customFormat="1" ht="16.649999999999999" customHeight="1" x14ac:dyDescent="0.3">
      <c r="A30" s="5" t="s">
        <v>134</v>
      </c>
    </row>
    <row r="31" spans="1:13" s="18" customFormat="1" ht="15.6" x14ac:dyDescent="0.3">
      <c r="A31" s="5" t="s">
        <v>135</v>
      </c>
    </row>
    <row r="32" spans="1:13" ht="26.7" customHeight="1" x14ac:dyDescent="0.3">
      <c r="A32" s="266" t="s">
        <v>156</v>
      </c>
      <c r="B32" s="266"/>
      <c r="C32" s="266"/>
      <c r="D32" s="266"/>
      <c r="E32" s="266"/>
      <c r="F32" s="266"/>
      <c r="G32" s="266"/>
      <c r="H32" s="12"/>
      <c r="I32" s="19"/>
      <c r="J32" s="20"/>
      <c r="K32" s="20"/>
      <c r="L32" s="20"/>
    </row>
    <row r="33" spans="1:13" s="18" customFormat="1" ht="21.9" customHeight="1" x14ac:dyDescent="0.3">
      <c r="A33" s="227" t="s">
        <v>153</v>
      </c>
      <c r="B33" s="227"/>
      <c r="C33" s="227"/>
      <c r="D33" s="227"/>
      <c r="E33" s="227"/>
      <c r="F33" s="227"/>
      <c r="G33" s="227"/>
    </row>
    <row r="34" spans="1:13" s="48" customFormat="1" ht="20.25" customHeight="1" x14ac:dyDescent="0.3">
      <c r="A34" s="260" t="s">
        <v>66</v>
      </c>
      <c r="B34" s="260"/>
      <c r="C34" s="260"/>
      <c r="D34" s="260" t="s">
        <v>12</v>
      </c>
      <c r="E34" s="260" t="s">
        <v>67</v>
      </c>
      <c r="F34" s="260"/>
      <c r="G34" s="260"/>
    </row>
    <row r="35" spans="1:13" s="48" customFormat="1" ht="19.5" customHeight="1" x14ac:dyDescent="0.3">
      <c r="A35" s="260"/>
      <c r="B35" s="260"/>
      <c r="C35" s="260"/>
      <c r="D35" s="260"/>
      <c r="E35" s="84" t="s">
        <v>18</v>
      </c>
      <c r="F35" s="84" t="s">
        <v>19</v>
      </c>
      <c r="G35" s="84" t="s">
        <v>36</v>
      </c>
    </row>
    <row r="36" spans="1:13" s="48" customFormat="1" ht="37.950000000000003" customHeight="1" x14ac:dyDescent="0.3">
      <c r="A36" s="267" t="s">
        <v>233</v>
      </c>
      <c r="B36" s="267"/>
      <c r="C36" s="267"/>
      <c r="D36" s="50" t="s">
        <v>166</v>
      </c>
      <c r="E36" s="50">
        <v>413</v>
      </c>
      <c r="F36" s="50">
        <v>404.4</v>
      </c>
      <c r="G36" s="164">
        <v>400.6</v>
      </c>
    </row>
    <row r="37" spans="1:13" s="144" customFormat="1" ht="43.95" customHeight="1" x14ac:dyDescent="0.3">
      <c r="A37" s="267" t="s">
        <v>157</v>
      </c>
      <c r="B37" s="267"/>
      <c r="C37" s="267"/>
      <c r="D37" s="50" t="s">
        <v>69</v>
      </c>
      <c r="E37" s="50" t="s">
        <v>229</v>
      </c>
      <c r="F37" s="50" t="s">
        <v>229</v>
      </c>
      <c r="G37" s="50" t="s">
        <v>229</v>
      </c>
    </row>
    <row r="38" spans="1:13" s="144" customFormat="1" ht="30" customHeight="1" x14ac:dyDescent="0.3">
      <c r="A38" s="263" t="s">
        <v>205</v>
      </c>
      <c r="B38" s="264"/>
      <c r="C38" s="265"/>
      <c r="D38" s="50" t="s">
        <v>206</v>
      </c>
      <c r="E38" s="50">
        <v>9.52</v>
      </c>
      <c r="F38" s="50">
        <v>9.33</v>
      </c>
      <c r="G38" s="50">
        <v>9.15</v>
      </c>
    </row>
    <row r="39" spans="1:13" s="48" customFormat="1" ht="32.4" customHeight="1" x14ac:dyDescent="0.3">
      <c r="A39" s="267" t="s">
        <v>89</v>
      </c>
      <c r="B39" s="267"/>
      <c r="C39" s="267"/>
      <c r="D39" s="50" t="s">
        <v>166</v>
      </c>
      <c r="E39" s="50">
        <v>3.9</v>
      </c>
      <c r="F39" s="50">
        <v>3.8</v>
      </c>
      <c r="G39" s="50">
        <v>3.7</v>
      </c>
    </row>
    <row r="40" spans="1:13" s="48" customFormat="1" ht="34.950000000000003" customHeight="1" x14ac:dyDescent="0.3">
      <c r="A40" s="263" t="s">
        <v>234</v>
      </c>
      <c r="B40" s="264"/>
      <c r="C40" s="265"/>
      <c r="D40" s="53" t="s">
        <v>131</v>
      </c>
      <c r="E40" s="53">
        <v>0</v>
      </c>
      <c r="F40" s="53">
        <v>0</v>
      </c>
      <c r="G40" s="53">
        <v>0</v>
      </c>
    </row>
    <row r="41" spans="1:13" ht="118.95" customHeight="1" x14ac:dyDescent="0.3">
      <c r="A41" s="262" t="s">
        <v>160</v>
      </c>
      <c r="B41" s="262"/>
      <c r="C41" s="262"/>
      <c r="D41" s="262"/>
      <c r="E41" s="262"/>
      <c r="F41" s="262"/>
      <c r="G41" s="262"/>
      <c r="H41" s="12"/>
    </row>
    <row r="42" spans="1:13" ht="18.75" customHeight="1" x14ac:dyDescent="0.3">
      <c r="A42" s="217" t="s">
        <v>10</v>
      </c>
      <c r="B42" s="217"/>
      <c r="C42" s="217"/>
      <c r="D42" s="217"/>
      <c r="E42" s="217"/>
      <c r="F42" s="217"/>
      <c r="G42" s="217"/>
      <c r="H42" s="3"/>
      <c r="I42" s="2"/>
    </row>
    <row r="43" spans="1:13" ht="31.2" customHeight="1" x14ac:dyDescent="0.3">
      <c r="A43" s="218" t="s">
        <v>11</v>
      </c>
      <c r="B43" s="218" t="s">
        <v>12</v>
      </c>
      <c r="C43" s="22" t="s">
        <v>13</v>
      </c>
      <c r="D43" s="22" t="s">
        <v>14</v>
      </c>
      <c r="E43" s="222" t="s">
        <v>15</v>
      </c>
      <c r="F43" s="223"/>
      <c r="G43" s="224"/>
      <c r="H43" s="3"/>
      <c r="I43" s="2"/>
    </row>
    <row r="44" spans="1:13" ht="17.25" customHeight="1" x14ac:dyDescent="0.3">
      <c r="A44" s="219"/>
      <c r="B44" s="221"/>
      <c r="C44" s="23" t="s">
        <v>16</v>
      </c>
      <c r="D44" s="23" t="s">
        <v>17</v>
      </c>
      <c r="E44" s="23" t="s">
        <v>18</v>
      </c>
      <c r="F44" s="23" t="s">
        <v>19</v>
      </c>
      <c r="G44" s="23" t="s">
        <v>36</v>
      </c>
      <c r="H44" s="3"/>
      <c r="I44" s="2"/>
    </row>
    <row r="45" spans="1:13" ht="33" customHeight="1" x14ac:dyDescent="0.3">
      <c r="A45" s="24" t="s">
        <v>20</v>
      </c>
      <c r="B45" s="22" t="s">
        <v>21</v>
      </c>
      <c r="C45" s="100">
        <v>418070</v>
      </c>
      <c r="D45" s="53">
        <f>867304-7260-117-1526-7+99905-36022+3230138</f>
        <v>4152415</v>
      </c>
      <c r="E45" s="53">
        <f>4644956+79100</f>
        <v>4724056</v>
      </c>
      <c r="F45" s="53"/>
      <c r="G45" s="69"/>
      <c r="H45" s="3"/>
      <c r="I45" s="2"/>
    </row>
    <row r="46" spans="1:13" ht="21.75" customHeight="1" x14ac:dyDescent="0.3">
      <c r="A46" s="24" t="s">
        <v>22</v>
      </c>
      <c r="B46" s="22" t="s">
        <v>21</v>
      </c>
      <c r="C46" s="98">
        <v>4097868</v>
      </c>
      <c r="D46" s="88">
        <f>4120742+16746+36029+23738+9834-3230138</f>
        <v>976951</v>
      </c>
      <c r="E46" s="98">
        <v>110482</v>
      </c>
      <c r="F46" s="98">
        <v>301748</v>
      </c>
      <c r="G46" s="99">
        <v>321552</v>
      </c>
      <c r="H46" s="3"/>
      <c r="I46" s="2"/>
    </row>
    <row r="47" spans="1:13" ht="27.75" customHeight="1" x14ac:dyDescent="0.3">
      <c r="A47" s="26" t="s">
        <v>23</v>
      </c>
      <c r="B47" s="27" t="s">
        <v>21</v>
      </c>
      <c r="C47" s="28">
        <f>C45+C46</f>
        <v>4515938</v>
      </c>
      <c r="D47" s="28">
        <f>D45+D46</f>
        <v>5129366</v>
      </c>
      <c r="E47" s="28">
        <f>E45+E46</f>
        <v>4834538</v>
      </c>
      <c r="F47" s="28">
        <f>F45+F46</f>
        <v>301748</v>
      </c>
      <c r="G47" s="28">
        <f>G45+G46</f>
        <v>321552</v>
      </c>
      <c r="H47" s="29"/>
      <c r="I47" s="14"/>
      <c r="J47" s="14"/>
      <c r="K47" s="14"/>
      <c r="L47" s="14"/>
    </row>
    <row r="48" spans="1:13" s="9" customFormat="1" ht="30.6" customHeight="1" x14ac:dyDescent="0.3">
      <c r="A48" s="234" t="s">
        <v>24</v>
      </c>
      <c r="B48" s="234"/>
      <c r="C48" s="234"/>
      <c r="D48" s="234"/>
      <c r="E48" s="234"/>
      <c r="F48" s="234"/>
      <c r="G48" s="234"/>
      <c r="H48" s="234"/>
      <c r="I48" s="8"/>
      <c r="J48" s="13"/>
      <c r="K48" s="13"/>
      <c r="L48" s="13"/>
      <c r="M48" s="13"/>
    </row>
    <row r="49" spans="1:12" s="18" customFormat="1" ht="17.25" customHeight="1" x14ac:dyDescent="0.3">
      <c r="A49" s="5" t="s">
        <v>25</v>
      </c>
    </row>
    <row r="50" spans="1:12" s="18" customFormat="1" ht="15.6" customHeight="1" x14ac:dyDescent="0.3">
      <c r="A50" s="225" t="s">
        <v>133</v>
      </c>
      <c r="B50" s="225"/>
      <c r="C50" s="225"/>
      <c r="D50" s="225"/>
      <c r="E50" s="225"/>
      <c r="F50" s="225"/>
      <c r="G50" s="225"/>
    </row>
    <row r="51" spans="1:12" s="18" customFormat="1" ht="17.25" customHeight="1" x14ac:dyDescent="0.3">
      <c r="A51" s="5" t="s">
        <v>135</v>
      </c>
      <c r="B51" s="30"/>
      <c r="C51" s="30"/>
      <c r="D51" s="30"/>
      <c r="E51" s="30"/>
      <c r="F51" s="30"/>
      <c r="G51" s="30"/>
    </row>
    <row r="52" spans="1:12" ht="138" customHeight="1" x14ac:dyDescent="0.3">
      <c r="A52" s="235" t="s">
        <v>161</v>
      </c>
      <c r="B52" s="235"/>
      <c r="C52" s="235"/>
      <c r="D52" s="235"/>
      <c r="E52" s="235"/>
      <c r="F52" s="235"/>
      <c r="G52" s="235"/>
      <c r="H52" s="12"/>
    </row>
    <row r="53" spans="1:12" ht="36.6" customHeight="1" x14ac:dyDescent="0.3">
      <c r="A53" s="236" t="s">
        <v>26</v>
      </c>
      <c r="B53" s="237" t="s">
        <v>12</v>
      </c>
      <c r="C53" s="31" t="s">
        <v>13</v>
      </c>
      <c r="D53" s="31" t="s">
        <v>14</v>
      </c>
      <c r="E53" s="237" t="s">
        <v>15</v>
      </c>
      <c r="F53" s="237"/>
      <c r="G53" s="237"/>
      <c r="H53" s="32"/>
      <c r="I53" s="2"/>
    </row>
    <row r="54" spans="1:12" ht="19.2" customHeight="1" x14ac:dyDescent="0.3">
      <c r="A54" s="236"/>
      <c r="B54" s="237"/>
      <c r="C54" s="22" t="s">
        <v>16</v>
      </c>
      <c r="D54" s="22" t="s">
        <v>17</v>
      </c>
      <c r="E54" s="22" t="s">
        <v>18</v>
      </c>
      <c r="F54" s="22" t="s">
        <v>19</v>
      </c>
      <c r="G54" s="22" t="s">
        <v>36</v>
      </c>
      <c r="H54" s="32"/>
      <c r="I54" s="2"/>
    </row>
    <row r="55" spans="1:12" ht="22.2" customHeight="1" x14ac:dyDescent="0.3">
      <c r="A55" s="33" t="s">
        <v>82</v>
      </c>
      <c r="B55" s="34" t="s">
        <v>42</v>
      </c>
      <c r="C55" s="35"/>
      <c r="D55" s="67"/>
      <c r="E55" s="67">
        <v>1927</v>
      </c>
      <c r="F55" s="35"/>
      <c r="G55" s="35"/>
      <c r="H55" s="32"/>
      <c r="I55" s="2"/>
    </row>
    <row r="56" spans="1:12" ht="33" customHeight="1" x14ac:dyDescent="0.3">
      <c r="A56" s="33" t="s">
        <v>37</v>
      </c>
      <c r="B56" s="34" t="s">
        <v>42</v>
      </c>
      <c r="C56" s="35"/>
      <c r="D56" s="67"/>
      <c r="E56" s="67">
        <v>623990</v>
      </c>
      <c r="F56" s="35"/>
      <c r="G56" s="35"/>
      <c r="H56" s="32"/>
      <c r="I56" s="2"/>
    </row>
    <row r="57" spans="1:12" ht="33" customHeight="1" x14ac:dyDescent="0.3">
      <c r="A57" s="33" t="s">
        <v>38</v>
      </c>
      <c r="B57" s="34" t="s">
        <v>42</v>
      </c>
      <c r="C57" s="35"/>
      <c r="D57" s="67"/>
      <c r="E57" s="67">
        <v>46413</v>
      </c>
      <c r="F57" s="35"/>
      <c r="G57" s="35"/>
      <c r="H57" s="32"/>
      <c r="I57" s="2"/>
    </row>
    <row r="58" spans="1:12" ht="27.6" x14ac:dyDescent="0.3">
      <c r="A58" s="33" t="s">
        <v>39</v>
      </c>
      <c r="B58" s="34" t="s">
        <v>42</v>
      </c>
      <c r="C58" s="35"/>
      <c r="D58" s="67"/>
      <c r="E58" s="67">
        <v>36026</v>
      </c>
      <c r="F58" s="35"/>
      <c r="G58" s="35"/>
      <c r="H58" s="32"/>
      <c r="I58" s="2"/>
    </row>
    <row r="59" spans="1:12" ht="31.5" customHeight="1" x14ac:dyDescent="0.3">
      <c r="A59" s="33" t="s">
        <v>40</v>
      </c>
      <c r="B59" s="34" t="s">
        <v>42</v>
      </c>
      <c r="C59" s="35"/>
      <c r="D59" s="67"/>
      <c r="E59" s="67">
        <v>1852</v>
      </c>
      <c r="F59" s="35"/>
      <c r="G59" s="35"/>
      <c r="H59" s="32"/>
      <c r="I59" s="2"/>
    </row>
    <row r="60" spans="1:12" ht="31.5" customHeight="1" x14ac:dyDescent="0.3">
      <c r="A60" s="33" t="s">
        <v>41</v>
      </c>
      <c r="B60" s="34" t="s">
        <v>42</v>
      </c>
      <c r="C60" s="35"/>
      <c r="D60" s="67"/>
      <c r="E60" s="67">
        <v>262007</v>
      </c>
      <c r="F60" s="35"/>
      <c r="G60" s="35"/>
      <c r="H60" s="32"/>
      <c r="I60" s="2"/>
    </row>
    <row r="61" spans="1:12" s="61" customFormat="1" ht="32.25" customHeight="1" x14ac:dyDescent="0.3">
      <c r="A61" s="134" t="s">
        <v>241</v>
      </c>
      <c r="B61" s="34" t="s">
        <v>94</v>
      </c>
      <c r="C61" s="52">
        <v>58</v>
      </c>
      <c r="D61" s="135">
        <v>42</v>
      </c>
      <c r="E61" s="135">
        <v>42</v>
      </c>
      <c r="F61" s="59"/>
      <c r="G61" s="59"/>
      <c r="H61" s="60"/>
    </row>
    <row r="62" spans="1:12" s="61" customFormat="1" ht="32.25" customHeight="1" x14ac:dyDescent="0.3">
      <c r="A62" s="134" t="s">
        <v>242</v>
      </c>
      <c r="B62" s="163" t="s">
        <v>94</v>
      </c>
      <c r="C62" s="52">
        <v>3</v>
      </c>
      <c r="D62" s="135">
        <v>3</v>
      </c>
      <c r="E62" s="135">
        <v>2</v>
      </c>
      <c r="F62" s="59"/>
      <c r="G62" s="59"/>
      <c r="H62" s="60"/>
    </row>
    <row r="63" spans="1:12" ht="28.2" customHeight="1" x14ac:dyDescent="0.3">
      <c r="A63" s="36"/>
      <c r="B63" s="37"/>
      <c r="C63" s="38"/>
      <c r="D63" s="38"/>
      <c r="E63" s="38"/>
      <c r="F63" s="38"/>
      <c r="G63" s="38"/>
      <c r="H63" s="32"/>
      <c r="I63" s="2"/>
    </row>
    <row r="64" spans="1:12" ht="28.95" customHeight="1" x14ac:dyDescent="0.3">
      <c r="A64" s="237" t="s">
        <v>27</v>
      </c>
      <c r="B64" s="237" t="s">
        <v>12</v>
      </c>
      <c r="C64" s="31" t="s">
        <v>13</v>
      </c>
      <c r="D64" s="31" t="s">
        <v>14</v>
      </c>
      <c r="E64" s="237" t="s">
        <v>15</v>
      </c>
      <c r="F64" s="237"/>
      <c r="G64" s="237"/>
      <c r="H64" s="32"/>
      <c r="I64" s="14"/>
      <c r="J64" s="14"/>
      <c r="K64" s="14"/>
      <c r="L64" s="14"/>
    </row>
    <row r="65" spans="1:13" ht="15.75" customHeight="1" x14ac:dyDescent="0.3">
      <c r="A65" s="237"/>
      <c r="B65" s="237"/>
      <c r="C65" s="22" t="s">
        <v>16</v>
      </c>
      <c r="D65" s="22" t="s">
        <v>17</v>
      </c>
      <c r="E65" s="22" t="s">
        <v>18</v>
      </c>
      <c r="F65" s="22" t="s">
        <v>19</v>
      </c>
      <c r="G65" s="22" t="s">
        <v>36</v>
      </c>
      <c r="H65" s="3"/>
      <c r="I65" s="14"/>
      <c r="J65" s="14"/>
      <c r="K65" s="14"/>
      <c r="L65" s="14"/>
    </row>
    <row r="66" spans="1:13" ht="31.2" customHeight="1" x14ac:dyDescent="0.3">
      <c r="A66" s="39" t="s">
        <v>20</v>
      </c>
      <c r="B66" s="22" t="s">
        <v>21</v>
      </c>
      <c r="C66" s="100">
        <v>418070</v>
      </c>
      <c r="D66" s="53">
        <f>867304-7260-117-1526-7+99905-36022+3230138</f>
        <v>4152415</v>
      </c>
      <c r="E66" s="53">
        <f>4644956+79100</f>
        <v>4724056</v>
      </c>
      <c r="F66" s="25"/>
      <c r="G66" s="25"/>
      <c r="H66" s="3"/>
      <c r="I66" s="14"/>
      <c r="J66" s="14"/>
      <c r="K66" s="14"/>
      <c r="L66" s="14"/>
    </row>
    <row r="67" spans="1:13" ht="32.25" customHeight="1" x14ac:dyDescent="0.3">
      <c r="A67" s="26" t="s">
        <v>28</v>
      </c>
      <c r="B67" s="27" t="s">
        <v>21</v>
      </c>
      <c r="C67" s="28">
        <f>SUM(C66)</f>
        <v>418070</v>
      </c>
      <c r="D67" s="28">
        <f>SUM(D66)</f>
        <v>4152415</v>
      </c>
      <c r="E67" s="28">
        <f>SUM(E66)</f>
        <v>4724056</v>
      </c>
      <c r="F67" s="28">
        <f>SUM(F66)</f>
        <v>0</v>
      </c>
      <c r="G67" s="28">
        <f>SUM(G66)</f>
        <v>0</v>
      </c>
      <c r="H67" s="3"/>
      <c r="I67" s="14"/>
      <c r="J67" s="40"/>
      <c r="K67" s="40"/>
      <c r="L67" s="40"/>
    </row>
    <row r="68" spans="1:13" s="9" customFormat="1" ht="33.6" customHeight="1" x14ac:dyDescent="0.3">
      <c r="A68" s="238" t="s">
        <v>29</v>
      </c>
      <c r="B68" s="238"/>
      <c r="C68" s="238"/>
      <c r="D68" s="238"/>
      <c r="E68" s="238"/>
      <c r="F68" s="238"/>
      <c r="G68" s="238"/>
      <c r="H68" s="12"/>
      <c r="I68" s="8"/>
      <c r="J68" s="13"/>
      <c r="K68" s="13"/>
      <c r="L68" s="13"/>
      <c r="M68" s="13"/>
    </row>
    <row r="69" spans="1:13" s="9" customFormat="1" ht="16.649999999999999" customHeight="1" x14ac:dyDescent="0.3">
      <c r="A69" s="15" t="s">
        <v>30</v>
      </c>
      <c r="B69" s="15"/>
      <c r="C69" s="15"/>
      <c r="D69" s="15"/>
      <c r="E69" s="15"/>
      <c r="F69" s="15"/>
      <c r="G69" s="15"/>
      <c r="H69" s="15"/>
      <c r="I69" s="8"/>
    </row>
    <row r="70" spans="1:13" s="18" customFormat="1" ht="27.6" customHeight="1" x14ac:dyDescent="0.3">
      <c r="A70" s="241" t="s">
        <v>248</v>
      </c>
      <c r="B70" s="241"/>
      <c r="C70" s="241"/>
      <c r="D70" s="241"/>
      <c r="E70" s="241"/>
      <c r="F70" s="241"/>
      <c r="G70" s="241"/>
      <c r="H70" s="241"/>
      <c r="I70" s="241"/>
      <c r="J70" s="241"/>
      <c r="K70" s="241"/>
    </row>
    <row r="71" spans="1:13" s="18" customFormat="1" ht="19.95" customHeight="1" x14ac:dyDescent="0.3">
      <c r="A71" s="5" t="s">
        <v>135</v>
      </c>
    </row>
    <row r="72" spans="1:13" ht="78" customHeight="1" x14ac:dyDescent="0.3">
      <c r="A72" s="226" t="s">
        <v>251</v>
      </c>
      <c r="B72" s="226"/>
      <c r="C72" s="226"/>
      <c r="D72" s="226"/>
      <c r="E72" s="226"/>
      <c r="F72" s="226"/>
      <c r="G72" s="226"/>
      <c r="H72" s="12" t="s">
        <v>216</v>
      </c>
    </row>
    <row r="73" spans="1:13" ht="38.4" customHeight="1" x14ac:dyDescent="0.3">
      <c r="A73" s="239" t="s">
        <v>26</v>
      </c>
      <c r="B73" s="237" t="s">
        <v>12</v>
      </c>
      <c r="C73" s="31" t="s">
        <v>13</v>
      </c>
      <c r="D73" s="31" t="s">
        <v>14</v>
      </c>
      <c r="E73" s="237" t="s">
        <v>15</v>
      </c>
      <c r="F73" s="237"/>
      <c r="G73" s="237"/>
      <c r="H73" s="32"/>
      <c r="I73" s="2"/>
    </row>
    <row r="74" spans="1:13" ht="17.25" customHeight="1" x14ac:dyDescent="0.3">
      <c r="A74" s="240"/>
      <c r="B74" s="237"/>
      <c r="C74" s="22" t="s">
        <v>16</v>
      </c>
      <c r="D74" s="22" t="s">
        <v>17</v>
      </c>
      <c r="E74" s="22" t="s">
        <v>18</v>
      </c>
      <c r="F74" s="22" t="s">
        <v>19</v>
      </c>
      <c r="G74" s="22" t="s">
        <v>36</v>
      </c>
      <c r="H74" s="32"/>
      <c r="I74" s="2"/>
    </row>
    <row r="75" spans="1:13" ht="25.2" customHeight="1" x14ac:dyDescent="0.3">
      <c r="A75" s="176" t="s">
        <v>252</v>
      </c>
      <c r="B75" s="172" t="s">
        <v>250</v>
      </c>
      <c r="C75" s="35"/>
      <c r="D75" s="67"/>
      <c r="E75" s="177">
        <v>569.5</v>
      </c>
      <c r="F75" s="177">
        <v>569.5</v>
      </c>
      <c r="G75" s="177">
        <v>569.5</v>
      </c>
      <c r="H75" s="32"/>
      <c r="I75" s="2"/>
    </row>
    <row r="76" spans="1:13" ht="15.6" x14ac:dyDescent="0.3">
      <c r="A76" s="33"/>
      <c r="B76" s="81"/>
      <c r="C76" s="35"/>
      <c r="D76" s="67"/>
      <c r="E76" s="67"/>
      <c r="F76" s="35"/>
      <c r="G76" s="35"/>
      <c r="H76" s="32"/>
      <c r="I76" s="2"/>
    </row>
    <row r="77" spans="1:13" ht="30" customHeight="1" x14ac:dyDescent="0.3">
      <c r="A77" s="237" t="s">
        <v>27</v>
      </c>
      <c r="B77" s="237" t="s">
        <v>12</v>
      </c>
      <c r="C77" s="31" t="s">
        <v>13</v>
      </c>
      <c r="D77" s="31" t="s">
        <v>14</v>
      </c>
      <c r="E77" s="237" t="s">
        <v>15</v>
      </c>
      <c r="F77" s="237"/>
      <c r="G77" s="237"/>
      <c r="H77" s="32"/>
      <c r="I77" s="14"/>
      <c r="J77" s="14"/>
      <c r="K77" s="14"/>
      <c r="L77" s="14"/>
    </row>
    <row r="78" spans="1:13" ht="18" customHeight="1" x14ac:dyDescent="0.3">
      <c r="A78" s="237"/>
      <c r="B78" s="237"/>
      <c r="C78" s="22" t="s">
        <v>16</v>
      </c>
      <c r="D78" s="22" t="s">
        <v>17</v>
      </c>
      <c r="E78" s="22" t="s">
        <v>18</v>
      </c>
      <c r="F78" s="22" t="s">
        <v>19</v>
      </c>
      <c r="G78" s="22" t="s">
        <v>36</v>
      </c>
      <c r="H78" s="3"/>
      <c r="I78" s="14"/>
      <c r="J78" s="14"/>
      <c r="K78" s="14"/>
      <c r="L78" s="14"/>
    </row>
    <row r="79" spans="1:13" ht="23.25" customHeight="1" x14ac:dyDescent="0.3">
      <c r="A79" s="39" t="s">
        <v>22</v>
      </c>
      <c r="B79" s="22" t="s">
        <v>21</v>
      </c>
      <c r="C79" s="98">
        <v>4097868</v>
      </c>
      <c r="D79" s="88">
        <f>4120742+16746+36029+23738+9834-3230138</f>
        <v>976951</v>
      </c>
      <c r="E79" s="98">
        <v>110482</v>
      </c>
      <c r="F79" s="98">
        <v>301748</v>
      </c>
      <c r="G79" s="99">
        <v>321552</v>
      </c>
      <c r="H79" s="3"/>
      <c r="I79" s="14"/>
      <c r="J79" s="14"/>
      <c r="K79" s="14"/>
      <c r="L79" s="14"/>
    </row>
    <row r="80" spans="1:13" ht="32.25" customHeight="1" x14ac:dyDescent="0.3">
      <c r="A80" s="26" t="s">
        <v>28</v>
      </c>
      <c r="B80" s="27" t="s">
        <v>21</v>
      </c>
      <c r="C80" s="28">
        <f>SUM(C79)</f>
        <v>4097868</v>
      </c>
      <c r="D80" s="28">
        <f>SUM(D79)</f>
        <v>976951</v>
      </c>
      <c r="E80" s="28">
        <f>SUM(E79)</f>
        <v>110482</v>
      </c>
      <c r="F80" s="28">
        <f>SUM(F79)</f>
        <v>301748</v>
      </c>
      <c r="G80" s="28">
        <f>SUM(G79)</f>
        <v>321552</v>
      </c>
      <c r="H80" s="3"/>
      <c r="I80" s="14"/>
      <c r="J80" s="40"/>
      <c r="K80" s="40"/>
      <c r="L80" s="40"/>
    </row>
    <row r="82" spans="5:5" x14ac:dyDescent="0.3">
      <c r="E82" s="44"/>
    </row>
  </sheetData>
  <mergeCells count="50">
    <mergeCell ref="A22:G22"/>
    <mergeCell ref="D8:G8"/>
    <mergeCell ref="F1:G1"/>
    <mergeCell ref="D2:G2"/>
    <mergeCell ref="D3:G3"/>
    <mergeCell ref="D4:G4"/>
    <mergeCell ref="D7:G7"/>
    <mergeCell ref="A19:G19"/>
    <mergeCell ref="A20:G20"/>
    <mergeCell ref="A21:G21"/>
    <mergeCell ref="D9:G9"/>
    <mergeCell ref="D10:G10"/>
    <mergeCell ref="A24:G24"/>
    <mergeCell ref="A41:G41"/>
    <mergeCell ref="A40:C40"/>
    <mergeCell ref="A25:G25"/>
    <mergeCell ref="A26:G26"/>
    <mergeCell ref="A28:G28"/>
    <mergeCell ref="A29:G29"/>
    <mergeCell ref="A32:G32"/>
    <mergeCell ref="A33:G33"/>
    <mergeCell ref="A39:C39"/>
    <mergeCell ref="A38:C38"/>
    <mergeCell ref="A34:C35"/>
    <mergeCell ref="D34:D35"/>
    <mergeCell ref="E34:G34"/>
    <mergeCell ref="A36:C36"/>
    <mergeCell ref="A37:C37"/>
    <mergeCell ref="E64:G64"/>
    <mergeCell ref="A52:G52"/>
    <mergeCell ref="A42:G42"/>
    <mergeCell ref="A43:A44"/>
    <mergeCell ref="B43:B44"/>
    <mergeCell ref="E43:G43"/>
    <mergeCell ref="A48:H48"/>
    <mergeCell ref="A50:G50"/>
    <mergeCell ref="A53:A54"/>
    <mergeCell ref="B53:B54"/>
    <mergeCell ref="E53:G53"/>
    <mergeCell ref="A64:A65"/>
    <mergeCell ref="B64:B65"/>
    <mergeCell ref="A77:A78"/>
    <mergeCell ref="B77:B78"/>
    <mergeCell ref="E77:G77"/>
    <mergeCell ref="A68:G68"/>
    <mergeCell ref="A72:G72"/>
    <mergeCell ref="A73:A74"/>
    <mergeCell ref="B73:B74"/>
    <mergeCell ref="E73:G73"/>
    <mergeCell ref="A70:K70"/>
  </mergeCells>
  <printOptions horizontalCentered="1"/>
  <pageMargins left="0.19685039370078741" right="0.19685039370078741" top="0.19685039370078741" bottom="0.19685039370078741" header="0.19685039370078741" footer="0.19685039370078741"/>
  <pageSetup paperSize="9" scale="80" fitToHeight="0" orientation="landscape" r:id="rId1"/>
  <headerFooter alignWithMargins="0"/>
  <rowBreaks count="2" manualBreakCount="2">
    <brk id="26" max="6" man="1"/>
    <brk id="51" max="1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73"/>
  <sheetViews>
    <sheetView topLeftCell="A51" zoomScale="70" zoomScaleNormal="70" zoomScaleSheetLayoutView="100" workbookViewId="0">
      <selection activeCell="A70" sqref="A70:K70"/>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34.65" customHeight="1" x14ac:dyDescent="0.3">
      <c r="A25" s="234" t="s">
        <v>80</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79.5"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82.5" customHeight="1" x14ac:dyDescent="0.3">
      <c r="A33" s="226" t="s">
        <v>163</v>
      </c>
      <c r="B33" s="226"/>
      <c r="C33" s="226"/>
      <c r="D33" s="226"/>
      <c r="E33" s="226"/>
      <c r="F33" s="226"/>
      <c r="G33" s="226"/>
      <c r="H33" s="12"/>
      <c r="I33" s="19"/>
      <c r="J33" s="20"/>
      <c r="K33" s="20"/>
      <c r="L33" s="20"/>
    </row>
    <row r="34" spans="1:13" s="18" customFormat="1" ht="24.75" customHeight="1" x14ac:dyDescent="0.3">
      <c r="A34" s="227" t="s">
        <v>153</v>
      </c>
      <c r="B34" s="227"/>
      <c r="C34" s="227"/>
      <c r="D34" s="227"/>
      <c r="E34" s="227"/>
      <c r="F34" s="227"/>
      <c r="G34" s="227"/>
    </row>
    <row r="35" spans="1:13" s="48" customFormat="1" ht="20.25" customHeight="1" x14ac:dyDescent="0.3">
      <c r="A35" s="260" t="s">
        <v>66</v>
      </c>
      <c r="B35" s="260"/>
      <c r="C35" s="260"/>
      <c r="D35" s="260" t="s">
        <v>12</v>
      </c>
      <c r="E35" s="260" t="s">
        <v>67</v>
      </c>
      <c r="F35" s="260"/>
      <c r="G35" s="260"/>
    </row>
    <row r="36" spans="1:13" s="48" customFormat="1" ht="19.5" customHeight="1" x14ac:dyDescent="0.3">
      <c r="A36" s="260"/>
      <c r="B36" s="260"/>
      <c r="C36" s="260"/>
      <c r="D36" s="260"/>
      <c r="E36" s="83" t="s">
        <v>18</v>
      </c>
      <c r="F36" s="83" t="s">
        <v>19</v>
      </c>
      <c r="G36" s="83" t="s">
        <v>36</v>
      </c>
    </row>
    <row r="37" spans="1:13" s="144" customFormat="1" ht="32.25" customHeight="1" x14ac:dyDescent="0.3">
      <c r="A37" s="261" t="s">
        <v>173</v>
      </c>
      <c r="B37" s="261"/>
      <c r="C37" s="261"/>
      <c r="D37" s="52" t="s">
        <v>69</v>
      </c>
      <c r="E37" s="51">
        <v>4.0999999999999996</v>
      </c>
      <c r="F37" s="146">
        <v>4</v>
      </c>
      <c r="G37" s="51">
        <v>3.9</v>
      </c>
    </row>
    <row r="38" spans="1:13" ht="34.5" customHeight="1" x14ac:dyDescent="0.3">
      <c r="A38" s="226" t="s">
        <v>162</v>
      </c>
      <c r="B38" s="226"/>
      <c r="C38" s="226"/>
      <c r="D38" s="226"/>
      <c r="E38" s="226"/>
      <c r="F38" s="226"/>
      <c r="G38" s="226"/>
      <c r="H38" s="12"/>
    </row>
    <row r="39" spans="1:13" ht="9.6" customHeight="1" x14ac:dyDescent="0.3">
      <c r="A39" s="216"/>
      <c r="B39" s="216"/>
      <c r="C39" s="216"/>
      <c r="D39" s="216"/>
      <c r="E39" s="216"/>
      <c r="F39" s="216"/>
      <c r="G39" s="216"/>
      <c r="H39" s="21"/>
    </row>
    <row r="40" spans="1:13" ht="21.6" customHeight="1" x14ac:dyDescent="0.3">
      <c r="A40" s="217" t="s">
        <v>10</v>
      </c>
      <c r="B40" s="217"/>
      <c r="C40" s="217"/>
      <c r="D40" s="217"/>
      <c r="E40" s="217"/>
      <c r="F40" s="217"/>
      <c r="G40" s="217"/>
      <c r="H40" s="3"/>
      <c r="I40" s="2"/>
    </row>
    <row r="41" spans="1:13" ht="33.75" customHeight="1" x14ac:dyDescent="0.3">
      <c r="A41" s="218" t="s">
        <v>11</v>
      </c>
      <c r="B41" s="218" t="s">
        <v>12</v>
      </c>
      <c r="C41" s="22" t="s">
        <v>13</v>
      </c>
      <c r="D41" s="22" t="s">
        <v>14</v>
      </c>
      <c r="E41" s="222" t="s">
        <v>15</v>
      </c>
      <c r="F41" s="223"/>
      <c r="G41" s="224"/>
      <c r="H41" s="3"/>
      <c r="I41" s="2"/>
    </row>
    <row r="42" spans="1:13" ht="22.5" customHeight="1" x14ac:dyDescent="0.3">
      <c r="A42" s="219"/>
      <c r="B42" s="221"/>
      <c r="C42" s="23" t="s">
        <v>16</v>
      </c>
      <c r="D42" s="23" t="s">
        <v>17</v>
      </c>
      <c r="E42" s="23" t="s">
        <v>18</v>
      </c>
      <c r="F42" s="23" t="s">
        <v>19</v>
      </c>
      <c r="G42" s="23" t="s">
        <v>36</v>
      </c>
      <c r="H42" s="3"/>
      <c r="I42" s="2"/>
    </row>
    <row r="43" spans="1:13" ht="33" customHeight="1" x14ac:dyDescent="0.3">
      <c r="A43" s="24" t="s">
        <v>20</v>
      </c>
      <c r="B43" s="22" t="s">
        <v>21</v>
      </c>
      <c r="C43" s="138"/>
      <c r="D43" s="105">
        <v>1238361</v>
      </c>
      <c r="E43" s="105">
        <v>1441017</v>
      </c>
      <c r="F43" s="105"/>
      <c r="G43" s="87"/>
      <c r="H43" s="3"/>
      <c r="I43" s="2"/>
    </row>
    <row r="44" spans="1:13" ht="21.75" customHeight="1" x14ac:dyDescent="0.3">
      <c r="A44" s="24" t="s">
        <v>22</v>
      </c>
      <c r="B44" s="22" t="s">
        <v>21</v>
      </c>
      <c r="C44" s="137">
        <v>1057552</v>
      </c>
      <c r="D44" s="137">
        <f>1270405+7184+6717+22592+2443+55883-1238361</f>
        <v>126863</v>
      </c>
      <c r="E44" s="137">
        <v>401282</v>
      </c>
      <c r="F44" s="137">
        <v>603383</v>
      </c>
      <c r="G44" s="89">
        <v>461526</v>
      </c>
      <c r="H44" s="3"/>
      <c r="I44" s="2"/>
    </row>
    <row r="45" spans="1:13" ht="40.5" customHeight="1" x14ac:dyDescent="0.3">
      <c r="A45" s="26" t="s">
        <v>23</v>
      </c>
      <c r="B45" s="27" t="s">
        <v>21</v>
      </c>
      <c r="C45" s="28">
        <f>C43+C44</f>
        <v>1057552</v>
      </c>
      <c r="D45" s="28">
        <f>D43+D44</f>
        <v>1365224</v>
      </c>
      <c r="E45" s="28">
        <f>E43+E44</f>
        <v>1842299</v>
      </c>
      <c r="F45" s="28">
        <f>F43+F44</f>
        <v>603383</v>
      </c>
      <c r="G45" s="28">
        <f>G43+G44</f>
        <v>461526</v>
      </c>
      <c r="H45" s="29"/>
      <c r="I45" s="14"/>
      <c r="J45" s="14"/>
      <c r="K45" s="14"/>
      <c r="L45" s="14"/>
    </row>
    <row r="46" spans="1:13" s="9" customFormat="1" ht="19.5" customHeight="1" x14ac:dyDescent="0.3">
      <c r="A46" s="234" t="s">
        <v>24</v>
      </c>
      <c r="B46" s="234"/>
      <c r="C46" s="234"/>
      <c r="D46" s="234"/>
      <c r="E46" s="234"/>
      <c r="F46" s="234"/>
      <c r="G46" s="234"/>
      <c r="H46" s="234"/>
      <c r="I46" s="8"/>
      <c r="J46" s="13"/>
      <c r="K46" s="13"/>
      <c r="L46" s="13"/>
      <c r="M46" s="13"/>
    </row>
    <row r="47" spans="1:13" s="18" customFormat="1" ht="17.25" customHeight="1" x14ac:dyDescent="0.3">
      <c r="A47" s="5" t="s">
        <v>25</v>
      </c>
    </row>
    <row r="48" spans="1:13" s="18" customFormat="1" ht="15.6" customHeight="1" x14ac:dyDescent="0.3">
      <c r="A48" s="225" t="s">
        <v>133</v>
      </c>
      <c r="B48" s="225"/>
      <c r="C48" s="225"/>
      <c r="D48" s="225"/>
      <c r="E48" s="225"/>
      <c r="F48" s="225"/>
      <c r="G48" s="225"/>
    </row>
    <row r="49" spans="1:13" s="18" customFormat="1" ht="17.25" customHeight="1" x14ac:dyDescent="0.3">
      <c r="A49" s="5" t="s">
        <v>135</v>
      </c>
      <c r="B49" s="30"/>
      <c r="C49" s="30"/>
      <c r="D49" s="30"/>
      <c r="E49" s="30"/>
      <c r="F49" s="30"/>
      <c r="G49" s="30"/>
    </row>
    <row r="50" spans="1:13" ht="35.700000000000003" customHeight="1" x14ac:dyDescent="0.3">
      <c r="A50" s="235" t="s">
        <v>164</v>
      </c>
      <c r="B50" s="235"/>
      <c r="C50" s="235"/>
      <c r="D50" s="235"/>
      <c r="E50" s="235"/>
      <c r="F50" s="235"/>
      <c r="G50" s="235"/>
      <c r="H50" s="12"/>
    </row>
    <row r="51" spans="1:13" ht="29.4" customHeight="1" x14ac:dyDescent="0.3">
      <c r="A51" s="236" t="s">
        <v>26</v>
      </c>
      <c r="B51" s="237" t="s">
        <v>12</v>
      </c>
      <c r="C51" s="31" t="s">
        <v>13</v>
      </c>
      <c r="D51" s="31" t="s">
        <v>14</v>
      </c>
      <c r="E51" s="237" t="s">
        <v>15</v>
      </c>
      <c r="F51" s="237"/>
      <c r="G51" s="237"/>
      <c r="H51" s="32"/>
      <c r="I51" s="2"/>
    </row>
    <row r="52" spans="1:13" ht="16.2" customHeight="1" x14ac:dyDescent="0.3">
      <c r="A52" s="236"/>
      <c r="B52" s="237"/>
      <c r="C52" s="162" t="s">
        <v>16</v>
      </c>
      <c r="D52" s="162" t="s">
        <v>17</v>
      </c>
      <c r="E52" s="162" t="s">
        <v>18</v>
      </c>
      <c r="F52" s="162" t="s">
        <v>19</v>
      </c>
      <c r="G52" s="162" t="s">
        <v>36</v>
      </c>
      <c r="H52" s="32"/>
      <c r="I52" s="2"/>
    </row>
    <row r="53" spans="1:13" ht="19.95" customHeight="1" x14ac:dyDescent="0.3">
      <c r="A53" s="33" t="s">
        <v>81</v>
      </c>
      <c r="B53" s="81" t="s">
        <v>42</v>
      </c>
      <c r="C53" s="136"/>
      <c r="D53" s="136"/>
      <c r="E53" s="136">
        <v>301000</v>
      </c>
      <c r="F53" s="136">
        <v>301000</v>
      </c>
      <c r="G53" s="136">
        <v>301000</v>
      </c>
      <c r="H53" s="32"/>
      <c r="I53" s="2"/>
    </row>
    <row r="54" spans="1:13" ht="18.600000000000001" customHeight="1" x14ac:dyDescent="0.3">
      <c r="A54" s="36"/>
      <c r="B54" s="37"/>
      <c r="C54" s="38"/>
      <c r="D54" s="38"/>
      <c r="E54" s="38"/>
      <c r="F54" s="38"/>
      <c r="G54" s="38"/>
      <c r="H54" s="32"/>
      <c r="I54" s="2"/>
    </row>
    <row r="55" spans="1:13" ht="25.95" customHeight="1" x14ac:dyDescent="0.3">
      <c r="A55" s="237" t="s">
        <v>27</v>
      </c>
      <c r="B55" s="237" t="s">
        <v>12</v>
      </c>
      <c r="C55" s="31" t="s">
        <v>13</v>
      </c>
      <c r="D55" s="31" t="s">
        <v>14</v>
      </c>
      <c r="E55" s="237" t="s">
        <v>15</v>
      </c>
      <c r="F55" s="237"/>
      <c r="G55" s="237"/>
      <c r="H55" s="32"/>
      <c r="I55" s="14"/>
      <c r="J55" s="14"/>
      <c r="K55" s="14"/>
      <c r="L55" s="14"/>
    </row>
    <row r="56" spans="1:13" ht="21.6" customHeight="1" x14ac:dyDescent="0.3">
      <c r="A56" s="237"/>
      <c r="B56" s="237"/>
      <c r="C56" s="162" t="s">
        <v>16</v>
      </c>
      <c r="D56" s="162" t="s">
        <v>17</v>
      </c>
      <c r="E56" s="162" t="s">
        <v>18</v>
      </c>
      <c r="F56" s="162" t="s">
        <v>19</v>
      </c>
      <c r="G56" s="162" t="s">
        <v>36</v>
      </c>
      <c r="H56" s="3"/>
      <c r="I56" s="14"/>
      <c r="J56" s="14"/>
      <c r="K56" s="14"/>
      <c r="L56" s="14"/>
    </row>
    <row r="57" spans="1:13" ht="31.2" customHeight="1" x14ac:dyDescent="0.3">
      <c r="A57" s="39" t="s">
        <v>20</v>
      </c>
      <c r="B57" s="22" t="s">
        <v>21</v>
      </c>
      <c r="C57" s="25"/>
      <c r="D57" s="105">
        <v>1238361</v>
      </c>
      <c r="E57" s="105">
        <v>1441017</v>
      </c>
      <c r="F57" s="25"/>
      <c r="G57" s="25"/>
      <c r="H57" s="3"/>
      <c r="I57" s="14"/>
      <c r="J57" s="14"/>
      <c r="K57" s="14"/>
      <c r="L57" s="14"/>
    </row>
    <row r="58" spans="1:13" ht="32.25" customHeight="1" x14ac:dyDescent="0.3">
      <c r="A58" s="26" t="s">
        <v>28</v>
      </c>
      <c r="B58" s="27" t="s">
        <v>21</v>
      </c>
      <c r="C58" s="28">
        <f>SUM(C57)</f>
        <v>0</v>
      </c>
      <c r="D58" s="28">
        <f>SUM(D57)</f>
        <v>1238361</v>
      </c>
      <c r="E58" s="28">
        <f>SUM(E57)</f>
        <v>1441017</v>
      </c>
      <c r="F58" s="28">
        <f>SUM(F57)</f>
        <v>0</v>
      </c>
      <c r="G58" s="28">
        <f>SUM(G57)</f>
        <v>0</v>
      </c>
      <c r="H58" s="3"/>
      <c r="I58" s="14"/>
      <c r="J58" s="40"/>
      <c r="K58" s="40"/>
      <c r="L58" s="40"/>
    </row>
    <row r="59" spans="1:13" s="9" customFormat="1" ht="19.95" customHeight="1" x14ac:dyDescent="0.3">
      <c r="A59" s="238" t="s">
        <v>29</v>
      </c>
      <c r="B59" s="238"/>
      <c r="C59" s="238"/>
      <c r="D59" s="238"/>
      <c r="E59" s="238"/>
      <c r="F59" s="238"/>
      <c r="G59" s="238"/>
      <c r="H59" s="12"/>
      <c r="I59" s="8"/>
      <c r="J59" s="13"/>
      <c r="K59" s="13"/>
      <c r="L59" s="13"/>
      <c r="M59" s="13"/>
    </row>
    <row r="60" spans="1:13" s="9" customFormat="1" ht="16.649999999999999" customHeight="1" x14ac:dyDescent="0.3">
      <c r="A60" s="15" t="s">
        <v>30</v>
      </c>
      <c r="B60" s="15"/>
      <c r="C60" s="15"/>
      <c r="D60" s="15"/>
      <c r="E60" s="15"/>
      <c r="F60" s="15"/>
      <c r="G60" s="15"/>
      <c r="H60" s="15"/>
      <c r="I60" s="8"/>
    </row>
    <row r="61" spans="1:13" s="18" customFormat="1" ht="24.75" customHeight="1" x14ac:dyDescent="0.3">
      <c r="A61" s="257" t="s">
        <v>248</v>
      </c>
      <c r="B61" s="257"/>
      <c r="C61" s="257"/>
      <c r="D61" s="257"/>
      <c r="E61" s="257"/>
      <c r="F61" s="257"/>
      <c r="G61" s="257"/>
      <c r="H61" s="257"/>
      <c r="I61" s="257"/>
      <c r="J61" s="257"/>
      <c r="K61" s="257"/>
    </row>
    <row r="62" spans="1:13" s="18" customFormat="1" ht="15.6" x14ac:dyDescent="0.3">
      <c r="A62" s="5" t="s">
        <v>135</v>
      </c>
    </row>
    <row r="63" spans="1:13" ht="43.5" customHeight="1" x14ac:dyDescent="0.3">
      <c r="A63" s="268" t="s">
        <v>247</v>
      </c>
      <c r="B63" s="268"/>
      <c r="C63" s="268"/>
      <c r="D63" s="268"/>
      <c r="E63" s="268"/>
      <c r="F63" s="268"/>
      <c r="G63" s="268"/>
      <c r="H63" s="12"/>
    </row>
    <row r="64" spans="1:13" ht="36.75" customHeight="1" x14ac:dyDescent="0.3">
      <c r="A64" s="239" t="s">
        <v>26</v>
      </c>
      <c r="B64" s="237" t="s">
        <v>12</v>
      </c>
      <c r="C64" s="31" t="s">
        <v>13</v>
      </c>
      <c r="D64" s="31" t="s">
        <v>14</v>
      </c>
      <c r="E64" s="237" t="s">
        <v>15</v>
      </c>
      <c r="F64" s="237"/>
      <c r="G64" s="237"/>
      <c r="H64" s="32"/>
      <c r="I64" s="2"/>
    </row>
    <row r="65" spans="1:12" ht="17.25" customHeight="1" x14ac:dyDescent="0.3">
      <c r="A65" s="240"/>
      <c r="B65" s="237"/>
      <c r="C65" s="168" t="s">
        <v>16</v>
      </c>
      <c r="D65" s="168" t="s">
        <v>17</v>
      </c>
      <c r="E65" s="168" t="s">
        <v>18</v>
      </c>
      <c r="F65" s="168" t="s">
        <v>19</v>
      </c>
      <c r="G65" s="168" t="s">
        <v>36</v>
      </c>
      <c r="H65" s="32"/>
      <c r="I65" s="2"/>
    </row>
    <row r="66" spans="1:12" ht="48.6" customHeight="1" x14ac:dyDescent="0.25">
      <c r="A66" s="171" t="s">
        <v>249</v>
      </c>
      <c r="B66" s="172" t="s">
        <v>250</v>
      </c>
      <c r="C66" s="173"/>
      <c r="D66" s="173"/>
      <c r="E66" s="174">
        <v>102</v>
      </c>
      <c r="F66" s="174">
        <v>102</v>
      </c>
      <c r="G66" s="174">
        <v>102</v>
      </c>
      <c r="H66" s="32"/>
      <c r="I66" s="2"/>
    </row>
    <row r="67" spans="1:12" ht="19.5" customHeight="1" x14ac:dyDescent="0.3">
      <c r="A67" s="36"/>
      <c r="B67" s="37"/>
      <c r="C67" s="38"/>
      <c r="D67" s="38"/>
      <c r="E67" s="38"/>
      <c r="F67" s="38"/>
      <c r="G67" s="38"/>
      <c r="H67" s="32"/>
      <c r="I67" s="2"/>
    </row>
    <row r="68" spans="1:12" ht="27.6" customHeight="1" x14ac:dyDescent="0.3">
      <c r="A68" s="237" t="s">
        <v>27</v>
      </c>
      <c r="B68" s="237" t="s">
        <v>12</v>
      </c>
      <c r="C68" s="31" t="s">
        <v>13</v>
      </c>
      <c r="D68" s="31" t="s">
        <v>14</v>
      </c>
      <c r="E68" s="237" t="s">
        <v>15</v>
      </c>
      <c r="F68" s="237"/>
      <c r="G68" s="237"/>
      <c r="H68" s="32"/>
      <c r="I68" s="14"/>
      <c r="J68" s="14"/>
      <c r="K68" s="14"/>
      <c r="L68" s="14"/>
    </row>
    <row r="69" spans="1:12" ht="18" customHeight="1" x14ac:dyDescent="0.3">
      <c r="A69" s="237"/>
      <c r="B69" s="237"/>
      <c r="C69" s="169" t="s">
        <v>16</v>
      </c>
      <c r="D69" s="169" t="s">
        <v>17</v>
      </c>
      <c r="E69" s="169" t="s">
        <v>18</v>
      </c>
      <c r="F69" s="169" t="s">
        <v>19</v>
      </c>
      <c r="G69" s="169" t="s">
        <v>36</v>
      </c>
      <c r="H69" s="3"/>
      <c r="I69" s="14"/>
      <c r="J69" s="14"/>
      <c r="K69" s="14"/>
      <c r="L69" s="14"/>
    </row>
    <row r="70" spans="1:12" ht="23.25" customHeight="1" x14ac:dyDescent="0.3">
      <c r="A70" s="39" t="s">
        <v>22</v>
      </c>
      <c r="B70" s="168" t="s">
        <v>21</v>
      </c>
      <c r="C70" s="137">
        <v>1057552</v>
      </c>
      <c r="D70" s="137">
        <f>1270405+7184+6717+22592+2443+55883-1238361</f>
        <v>126863</v>
      </c>
      <c r="E70" s="137">
        <v>401282</v>
      </c>
      <c r="F70" s="137">
        <v>603383</v>
      </c>
      <c r="G70" s="170">
        <v>461526</v>
      </c>
      <c r="H70" s="3"/>
      <c r="I70" s="14"/>
      <c r="J70" s="14"/>
      <c r="K70" s="14"/>
      <c r="L70" s="14"/>
    </row>
    <row r="71" spans="1:12" ht="32.25" customHeight="1" x14ac:dyDescent="0.3">
      <c r="A71" s="26" t="s">
        <v>28</v>
      </c>
      <c r="B71" s="167" t="s">
        <v>21</v>
      </c>
      <c r="C71" s="28">
        <f>SUM(C70)</f>
        <v>1057552</v>
      </c>
      <c r="D71" s="28">
        <f>SUM(D70)</f>
        <v>126863</v>
      </c>
      <c r="E71" s="28">
        <f>SUM(E70)</f>
        <v>401282</v>
      </c>
      <c r="F71" s="28">
        <f>SUM(F70)</f>
        <v>603383</v>
      </c>
      <c r="G71" s="28">
        <f>SUM(G70)</f>
        <v>461526</v>
      </c>
      <c r="H71" s="3"/>
      <c r="I71" s="14"/>
      <c r="J71" s="40"/>
      <c r="K71" s="40"/>
      <c r="L71" s="40"/>
    </row>
    <row r="73" spans="1:12" x14ac:dyDescent="0.3">
      <c r="E73" s="44"/>
    </row>
  </sheetData>
  <mergeCells count="47">
    <mergeCell ref="F1:G1"/>
    <mergeCell ref="D2:G2"/>
    <mergeCell ref="D3:G3"/>
    <mergeCell ref="D4:G4"/>
    <mergeCell ref="D7:G7"/>
    <mergeCell ref="A38:G38"/>
    <mergeCell ref="A35:C36"/>
    <mergeCell ref="D35:D36"/>
    <mergeCell ref="A34:G34"/>
    <mergeCell ref="D8:G8"/>
    <mergeCell ref="D9:G9"/>
    <mergeCell ref="D10:G10"/>
    <mergeCell ref="A27:G27"/>
    <mergeCell ref="A29:G29"/>
    <mergeCell ref="A25:G25"/>
    <mergeCell ref="A30:G30"/>
    <mergeCell ref="A33:G33"/>
    <mergeCell ref="A20:G20"/>
    <mergeCell ref="A21:G21"/>
    <mergeCell ref="A22:G22"/>
    <mergeCell ref="A23:G23"/>
    <mergeCell ref="A26:G26"/>
    <mergeCell ref="B55:B56"/>
    <mergeCell ref="E35:G35"/>
    <mergeCell ref="A39:G39"/>
    <mergeCell ref="A40:G40"/>
    <mergeCell ref="A41:A42"/>
    <mergeCell ref="B41:B42"/>
    <mergeCell ref="E41:G41"/>
    <mergeCell ref="A37:C37"/>
    <mergeCell ref="A48:G48"/>
    <mergeCell ref="E55:G55"/>
    <mergeCell ref="A50:G50"/>
    <mergeCell ref="A51:A52"/>
    <mergeCell ref="B51:B52"/>
    <mergeCell ref="E51:G51"/>
    <mergeCell ref="A55:A56"/>
    <mergeCell ref="A46:H46"/>
    <mergeCell ref="A68:A69"/>
    <mergeCell ref="B68:B69"/>
    <mergeCell ref="E68:G68"/>
    <mergeCell ref="A59:G59"/>
    <mergeCell ref="A63:G63"/>
    <mergeCell ref="A64:A65"/>
    <mergeCell ref="B64:B65"/>
    <mergeCell ref="E64:G64"/>
    <mergeCell ref="A61:K6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73"/>
  <sheetViews>
    <sheetView topLeftCell="A52" zoomScale="70" zoomScaleNormal="70" zoomScaleSheetLayoutView="100" workbookViewId="0">
      <selection activeCell="A70" sqref="A70:K70"/>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19.2" customHeight="1" x14ac:dyDescent="0.3">
      <c r="A25" s="234" t="s">
        <v>83</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85.95"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26.7" customHeight="1" x14ac:dyDescent="0.3">
      <c r="A33" s="226" t="s">
        <v>165</v>
      </c>
      <c r="B33" s="226"/>
      <c r="C33" s="226"/>
      <c r="D33" s="226"/>
      <c r="E33" s="226"/>
      <c r="F33" s="226"/>
      <c r="G33" s="226"/>
      <c r="H33" s="12"/>
      <c r="I33" s="19"/>
      <c r="J33" s="20"/>
      <c r="K33" s="20"/>
      <c r="L33" s="20"/>
    </row>
    <row r="34" spans="1:13" s="18" customFormat="1" ht="46.65" customHeight="1" x14ac:dyDescent="0.3">
      <c r="A34" s="227" t="s">
        <v>240</v>
      </c>
      <c r="B34" s="227"/>
      <c r="C34" s="227"/>
      <c r="D34" s="227"/>
      <c r="E34" s="227"/>
      <c r="F34" s="227"/>
      <c r="G34" s="227"/>
    </row>
    <row r="35" spans="1:13" ht="47.85" customHeight="1" x14ac:dyDescent="0.3">
      <c r="A35" s="226" t="s">
        <v>171</v>
      </c>
      <c r="B35" s="226"/>
      <c r="C35" s="226"/>
      <c r="D35" s="226"/>
      <c r="E35" s="226"/>
      <c r="F35" s="226"/>
      <c r="G35" s="226"/>
      <c r="H35" s="12"/>
    </row>
    <row r="36" spans="1:13" ht="15.6" x14ac:dyDescent="0.3">
      <c r="A36" s="216"/>
      <c r="B36" s="216"/>
      <c r="C36" s="216"/>
      <c r="D36" s="216"/>
      <c r="E36" s="216"/>
      <c r="F36" s="216"/>
      <c r="G36" s="216"/>
      <c r="H36" s="269"/>
      <c r="I36" s="269"/>
    </row>
    <row r="37" spans="1:13" ht="18.75" customHeight="1" x14ac:dyDescent="0.3">
      <c r="A37" s="217" t="s">
        <v>10</v>
      </c>
      <c r="B37" s="217"/>
      <c r="C37" s="217"/>
      <c r="D37" s="217"/>
      <c r="E37" s="217"/>
      <c r="F37" s="217"/>
      <c r="G37" s="217"/>
      <c r="H37" s="3"/>
      <c r="I37" s="2"/>
    </row>
    <row r="38" spans="1:13" ht="31.2" customHeight="1" x14ac:dyDescent="0.3">
      <c r="A38" s="218" t="s">
        <v>11</v>
      </c>
      <c r="B38" s="218" t="s">
        <v>12</v>
      </c>
      <c r="C38" s="22" t="s">
        <v>13</v>
      </c>
      <c r="D38" s="22" t="s">
        <v>14</v>
      </c>
      <c r="E38" s="222" t="s">
        <v>15</v>
      </c>
      <c r="F38" s="223"/>
      <c r="G38" s="224"/>
      <c r="H38" s="3"/>
      <c r="I38" s="2"/>
    </row>
    <row r="39" spans="1:13" ht="17.25" customHeight="1" x14ac:dyDescent="0.3">
      <c r="A39" s="219"/>
      <c r="B39" s="221"/>
      <c r="C39" s="23" t="s">
        <v>16</v>
      </c>
      <c r="D39" s="23" t="s">
        <v>17</v>
      </c>
      <c r="E39" s="23" t="s">
        <v>18</v>
      </c>
      <c r="F39" s="23" t="s">
        <v>19</v>
      </c>
      <c r="G39" s="23" t="s">
        <v>36</v>
      </c>
      <c r="H39" s="3"/>
      <c r="I39" s="2"/>
    </row>
    <row r="40" spans="1:13" ht="33" customHeight="1" x14ac:dyDescent="0.3">
      <c r="A40" s="24" t="s">
        <v>20</v>
      </c>
      <c r="B40" s="22" t="s">
        <v>21</v>
      </c>
      <c r="C40" s="102"/>
      <c r="D40" s="86">
        <v>8317</v>
      </c>
      <c r="E40" s="86">
        <v>109489</v>
      </c>
      <c r="F40" s="86"/>
      <c r="G40" s="103"/>
      <c r="H40" s="3"/>
      <c r="I40" s="2"/>
    </row>
    <row r="41" spans="1:13" ht="21.75" customHeight="1" x14ac:dyDescent="0.3">
      <c r="A41" s="24" t="s">
        <v>22</v>
      </c>
      <c r="B41" s="22" t="s">
        <v>21</v>
      </c>
      <c r="C41" s="104">
        <v>106307</v>
      </c>
      <c r="D41" s="104">
        <v>109391</v>
      </c>
      <c r="E41" s="104">
        <v>8692</v>
      </c>
      <c r="F41" s="104">
        <v>12131</v>
      </c>
      <c r="G41" s="95">
        <v>12614</v>
      </c>
      <c r="H41" s="3"/>
      <c r="I41" s="2"/>
    </row>
    <row r="42" spans="1:13" ht="27.75" customHeight="1" x14ac:dyDescent="0.3">
      <c r="A42" s="26" t="s">
        <v>23</v>
      </c>
      <c r="B42" s="27" t="s">
        <v>21</v>
      </c>
      <c r="C42" s="28">
        <f>C40+C41</f>
        <v>106307</v>
      </c>
      <c r="D42" s="28">
        <f>D40+D41</f>
        <v>117708</v>
      </c>
      <c r="E42" s="28">
        <f>E40+E41</f>
        <v>118181</v>
      </c>
      <c r="F42" s="28">
        <f>F40+F41</f>
        <v>12131</v>
      </c>
      <c r="G42" s="28">
        <f>G40+G41</f>
        <v>12614</v>
      </c>
      <c r="H42" s="29"/>
      <c r="I42" s="14"/>
      <c r="J42" s="14"/>
      <c r="K42" s="14"/>
      <c r="L42" s="14"/>
    </row>
    <row r="43" spans="1:13" s="9" customFormat="1" ht="19.5" customHeight="1" x14ac:dyDescent="0.3">
      <c r="A43" s="234" t="s">
        <v>24</v>
      </c>
      <c r="B43" s="234"/>
      <c r="C43" s="234"/>
      <c r="D43" s="234"/>
      <c r="E43" s="234"/>
      <c r="F43" s="234"/>
      <c r="G43" s="234"/>
      <c r="H43" s="234"/>
      <c r="I43" s="8"/>
      <c r="J43" s="13"/>
      <c r="K43" s="13"/>
      <c r="L43" s="13"/>
      <c r="M43" s="13"/>
    </row>
    <row r="44" spans="1:13" s="18" customFormat="1" ht="17.25" customHeight="1" x14ac:dyDescent="0.3">
      <c r="A44" s="5" t="s">
        <v>25</v>
      </c>
    </row>
    <row r="45" spans="1:13" s="18" customFormat="1" ht="15.6" customHeight="1" x14ac:dyDescent="0.3">
      <c r="A45" s="225" t="s">
        <v>133</v>
      </c>
      <c r="B45" s="225"/>
      <c r="C45" s="225"/>
      <c r="D45" s="225"/>
      <c r="E45" s="225"/>
      <c r="F45" s="225"/>
      <c r="G45" s="225"/>
    </row>
    <row r="46" spans="1:13" s="18" customFormat="1" ht="17.25" customHeight="1" x14ac:dyDescent="0.3">
      <c r="A46" s="5" t="s">
        <v>135</v>
      </c>
      <c r="B46" s="30"/>
      <c r="C46" s="30"/>
      <c r="D46" s="30"/>
      <c r="E46" s="30"/>
      <c r="F46" s="30"/>
      <c r="G46" s="30"/>
    </row>
    <row r="47" spans="1:13" ht="53.4" customHeight="1" x14ac:dyDescent="0.3">
      <c r="A47" s="235" t="s">
        <v>172</v>
      </c>
      <c r="B47" s="235"/>
      <c r="C47" s="235"/>
      <c r="D47" s="235"/>
      <c r="E47" s="235"/>
      <c r="F47" s="235"/>
      <c r="G47" s="235"/>
      <c r="H47" s="12"/>
    </row>
    <row r="48" spans="1:13" ht="25.95" customHeight="1" x14ac:dyDescent="0.3">
      <c r="A48" s="236" t="s">
        <v>26</v>
      </c>
      <c r="B48" s="237" t="s">
        <v>12</v>
      </c>
      <c r="C48" s="31" t="s">
        <v>13</v>
      </c>
      <c r="D48" s="31" t="s">
        <v>14</v>
      </c>
      <c r="E48" s="237" t="s">
        <v>15</v>
      </c>
      <c r="F48" s="237"/>
      <c r="G48" s="237"/>
      <c r="H48" s="32"/>
      <c r="I48" s="2"/>
    </row>
    <row r="49" spans="1:13" ht="23.4" customHeight="1" x14ac:dyDescent="0.3">
      <c r="A49" s="236"/>
      <c r="B49" s="237"/>
      <c r="C49" s="22" t="s">
        <v>16</v>
      </c>
      <c r="D49" s="22" t="s">
        <v>17</v>
      </c>
      <c r="E49" s="22" t="s">
        <v>18</v>
      </c>
      <c r="F49" s="22" t="s">
        <v>19</v>
      </c>
      <c r="G49" s="22" t="s">
        <v>36</v>
      </c>
      <c r="H49" s="32"/>
      <c r="I49" s="2"/>
    </row>
    <row r="50" spans="1:13" s="142" customFormat="1" ht="19.5" customHeight="1" x14ac:dyDescent="0.25">
      <c r="A50" s="68" t="s">
        <v>167</v>
      </c>
      <c r="B50" s="51" t="s">
        <v>170</v>
      </c>
      <c r="C50" s="136"/>
      <c r="D50" s="136"/>
      <c r="E50" s="136"/>
      <c r="F50" s="136"/>
      <c r="G50" s="136"/>
    </row>
    <row r="51" spans="1:13" s="142" customFormat="1" ht="32.25" customHeight="1" x14ac:dyDescent="0.25">
      <c r="A51" s="68" t="s">
        <v>168</v>
      </c>
      <c r="B51" s="51" t="s">
        <v>170</v>
      </c>
      <c r="C51" s="136"/>
      <c r="D51" s="158"/>
      <c r="E51" s="136">
        <v>136259</v>
      </c>
      <c r="F51" s="136"/>
      <c r="G51" s="136"/>
    </row>
    <row r="52" spans="1:13" s="142" customFormat="1" ht="19.5" customHeight="1" x14ac:dyDescent="0.25">
      <c r="A52" s="68" t="s">
        <v>169</v>
      </c>
      <c r="B52" s="51" t="s">
        <v>170</v>
      </c>
      <c r="C52" s="136"/>
      <c r="D52" s="158"/>
      <c r="E52" s="136">
        <v>470</v>
      </c>
      <c r="F52" s="136"/>
      <c r="G52" s="136"/>
    </row>
    <row r="53" spans="1:13" ht="16.2" customHeight="1" x14ac:dyDescent="0.3">
      <c r="A53" s="36"/>
      <c r="B53" s="37"/>
      <c r="C53" s="38"/>
      <c r="D53" s="38"/>
      <c r="E53" s="38"/>
      <c r="F53" s="38"/>
      <c r="G53" s="38"/>
      <c r="H53" s="32"/>
      <c r="I53" s="2"/>
    </row>
    <row r="54" spans="1:13" ht="28.95" customHeight="1" x14ac:dyDescent="0.3">
      <c r="A54" s="237" t="s">
        <v>27</v>
      </c>
      <c r="B54" s="237" t="s">
        <v>12</v>
      </c>
      <c r="C54" s="31" t="s">
        <v>13</v>
      </c>
      <c r="D54" s="31" t="s">
        <v>14</v>
      </c>
      <c r="E54" s="237" t="s">
        <v>15</v>
      </c>
      <c r="F54" s="237"/>
      <c r="G54" s="237"/>
      <c r="H54" s="32"/>
      <c r="I54" s="14"/>
      <c r="J54" s="14"/>
      <c r="K54" s="14"/>
      <c r="L54" s="14"/>
    </row>
    <row r="55" spans="1:13" ht="15.75" customHeight="1" x14ac:dyDescent="0.3">
      <c r="A55" s="237"/>
      <c r="B55" s="237"/>
      <c r="C55" s="22" t="s">
        <v>16</v>
      </c>
      <c r="D55" s="22" t="s">
        <v>17</v>
      </c>
      <c r="E55" s="22" t="s">
        <v>18</v>
      </c>
      <c r="F55" s="22" t="s">
        <v>19</v>
      </c>
      <c r="G55" s="22" t="s">
        <v>36</v>
      </c>
      <c r="H55" s="3"/>
      <c r="I55" s="14"/>
      <c r="J55" s="14"/>
      <c r="K55" s="14"/>
      <c r="L55" s="14"/>
    </row>
    <row r="56" spans="1:13" ht="31.2" customHeight="1" x14ac:dyDescent="0.3">
      <c r="A56" s="39" t="s">
        <v>20</v>
      </c>
      <c r="B56" s="22" t="s">
        <v>21</v>
      </c>
      <c r="C56" s="102"/>
      <c r="D56" s="86">
        <v>8317</v>
      </c>
      <c r="E56" s="86">
        <v>109489</v>
      </c>
      <c r="F56" s="25"/>
      <c r="G56" s="25"/>
      <c r="H56" s="3"/>
      <c r="I56" s="14"/>
      <c r="J56" s="14"/>
      <c r="K56" s="14"/>
      <c r="L56" s="14"/>
    </row>
    <row r="57" spans="1:13" ht="32.25" customHeight="1" x14ac:dyDescent="0.3">
      <c r="A57" s="26" t="s">
        <v>28</v>
      </c>
      <c r="B57" s="27" t="s">
        <v>21</v>
      </c>
      <c r="C57" s="28">
        <f>SUM(C56)</f>
        <v>0</v>
      </c>
      <c r="D57" s="28">
        <f>SUM(D56)</f>
        <v>8317</v>
      </c>
      <c r="E57" s="28">
        <f>SUM(E56)</f>
        <v>109489</v>
      </c>
      <c r="F57" s="28">
        <f>SUM(F56)</f>
        <v>0</v>
      </c>
      <c r="G57" s="28">
        <f>SUM(G56)</f>
        <v>0</v>
      </c>
      <c r="H57" s="3"/>
      <c r="I57" s="14"/>
      <c r="J57" s="40"/>
      <c r="K57" s="40"/>
      <c r="L57" s="40"/>
    </row>
    <row r="58" spans="1:13" s="9" customFormat="1" ht="16.649999999999999" customHeight="1" x14ac:dyDescent="0.3">
      <c r="A58" s="238" t="s">
        <v>29</v>
      </c>
      <c r="B58" s="238"/>
      <c r="C58" s="238"/>
      <c r="D58" s="238"/>
      <c r="E58" s="238"/>
      <c r="F58" s="238"/>
      <c r="G58" s="238"/>
      <c r="H58" s="12"/>
      <c r="I58" s="8"/>
      <c r="J58" s="13"/>
      <c r="K58" s="13"/>
      <c r="L58" s="13"/>
      <c r="M58" s="13"/>
    </row>
    <row r="59" spans="1:13" s="9" customFormat="1" ht="16.649999999999999" customHeight="1" x14ac:dyDescent="0.3">
      <c r="A59" s="15" t="s">
        <v>30</v>
      </c>
      <c r="B59" s="15"/>
      <c r="C59" s="15"/>
      <c r="D59" s="15"/>
      <c r="E59" s="15"/>
      <c r="F59" s="15"/>
      <c r="G59" s="15"/>
      <c r="H59" s="15"/>
      <c r="I59" s="8"/>
    </row>
    <row r="60" spans="1:13" s="18" customFormat="1" ht="18" customHeight="1" x14ac:dyDescent="0.3">
      <c r="A60" s="257" t="s">
        <v>248</v>
      </c>
      <c r="B60" s="257"/>
      <c r="C60" s="257"/>
      <c r="D60" s="257"/>
      <c r="E60" s="257"/>
      <c r="F60" s="257"/>
      <c r="G60" s="257"/>
      <c r="H60" s="257"/>
      <c r="I60" s="257"/>
      <c r="J60" s="257"/>
      <c r="K60" s="257"/>
    </row>
    <row r="61" spans="1:13" s="18" customFormat="1" ht="17.25" customHeight="1" x14ac:dyDescent="0.3">
      <c r="A61" s="5" t="s">
        <v>135</v>
      </c>
      <c r="B61" s="30"/>
      <c r="C61" s="30"/>
      <c r="D61" s="30"/>
      <c r="E61" s="30"/>
      <c r="F61" s="30"/>
      <c r="G61" s="30"/>
    </row>
    <row r="62" spans="1:13" ht="55.95" customHeight="1" x14ac:dyDescent="0.3">
      <c r="A62" s="268" t="s">
        <v>253</v>
      </c>
      <c r="B62" s="268"/>
      <c r="C62" s="268"/>
      <c r="D62" s="268"/>
      <c r="E62" s="268"/>
      <c r="F62" s="268"/>
      <c r="G62" s="268"/>
      <c r="H62" s="12"/>
    </row>
    <row r="63" spans="1:13" ht="27" customHeight="1" x14ac:dyDescent="0.3">
      <c r="A63" s="239" t="s">
        <v>26</v>
      </c>
      <c r="B63" s="237" t="s">
        <v>12</v>
      </c>
      <c r="C63" s="31" t="s">
        <v>13</v>
      </c>
      <c r="D63" s="31" t="s">
        <v>14</v>
      </c>
      <c r="E63" s="237" t="s">
        <v>15</v>
      </c>
      <c r="F63" s="237"/>
      <c r="G63" s="237"/>
      <c r="H63" s="32"/>
      <c r="I63" s="2"/>
    </row>
    <row r="64" spans="1:13" ht="17.25" customHeight="1" x14ac:dyDescent="0.3">
      <c r="A64" s="240"/>
      <c r="B64" s="237"/>
      <c r="C64" s="22" t="s">
        <v>16</v>
      </c>
      <c r="D64" s="22" t="s">
        <v>17</v>
      </c>
      <c r="E64" s="22" t="s">
        <v>18</v>
      </c>
      <c r="F64" s="22" t="s">
        <v>19</v>
      </c>
      <c r="G64" s="22" t="s">
        <v>36</v>
      </c>
      <c r="H64" s="32"/>
      <c r="I64" s="2"/>
    </row>
    <row r="65" spans="1:12" s="142" customFormat="1" ht="40.950000000000003" customHeight="1" x14ac:dyDescent="0.25">
      <c r="A65" s="178" t="s">
        <v>254</v>
      </c>
      <c r="B65" s="172" t="s">
        <v>250</v>
      </c>
      <c r="C65" s="147"/>
      <c r="D65" s="147"/>
      <c r="E65" s="179">
        <v>57.25</v>
      </c>
      <c r="F65" s="179">
        <v>57.25</v>
      </c>
      <c r="G65" s="179">
        <v>57.25</v>
      </c>
    </row>
    <row r="66" spans="1:12" s="142" customFormat="1" ht="19.5" customHeight="1" x14ac:dyDescent="0.25">
      <c r="A66" s="68"/>
      <c r="B66" s="51"/>
      <c r="C66" s="136"/>
      <c r="D66" s="158"/>
      <c r="E66" s="136"/>
      <c r="F66" s="136"/>
      <c r="G66" s="136"/>
    </row>
    <row r="67" spans="1:12" ht="19.5" customHeight="1" x14ac:dyDescent="0.3">
      <c r="A67" s="36"/>
      <c r="B67" s="37"/>
      <c r="C67" s="38"/>
      <c r="D67" s="38"/>
      <c r="E67" s="38"/>
      <c r="F67" s="38"/>
      <c r="G67" s="38"/>
      <c r="H67" s="32"/>
      <c r="I67" s="2"/>
    </row>
    <row r="68" spans="1:12" ht="25.2" customHeight="1" x14ac:dyDescent="0.3">
      <c r="A68" s="237" t="s">
        <v>27</v>
      </c>
      <c r="B68" s="237" t="s">
        <v>12</v>
      </c>
      <c r="C68" s="31" t="s">
        <v>13</v>
      </c>
      <c r="D68" s="31" t="s">
        <v>14</v>
      </c>
      <c r="E68" s="237" t="s">
        <v>15</v>
      </c>
      <c r="F68" s="237"/>
      <c r="G68" s="237"/>
      <c r="H68" s="32"/>
      <c r="I68" s="14"/>
      <c r="J68" s="14"/>
      <c r="K68" s="14"/>
      <c r="L68" s="14"/>
    </row>
    <row r="69" spans="1:12" ht="18" customHeight="1" x14ac:dyDescent="0.3">
      <c r="A69" s="237"/>
      <c r="B69" s="237"/>
      <c r="C69" s="22" t="s">
        <v>16</v>
      </c>
      <c r="D69" s="22" t="s">
        <v>17</v>
      </c>
      <c r="E69" s="22" t="s">
        <v>18</v>
      </c>
      <c r="F69" s="22" t="s">
        <v>19</v>
      </c>
      <c r="G69" s="22" t="s">
        <v>36</v>
      </c>
      <c r="H69" s="3"/>
      <c r="I69" s="14"/>
      <c r="J69" s="14"/>
      <c r="K69" s="14"/>
      <c r="L69" s="14"/>
    </row>
    <row r="70" spans="1:12" ht="23.25" customHeight="1" x14ac:dyDescent="0.3">
      <c r="A70" s="39" t="s">
        <v>22</v>
      </c>
      <c r="B70" s="22" t="s">
        <v>21</v>
      </c>
      <c r="C70" s="104">
        <v>106307</v>
      </c>
      <c r="D70" s="104">
        <v>109391</v>
      </c>
      <c r="E70" s="104">
        <v>8692</v>
      </c>
      <c r="F70" s="104">
        <v>12131</v>
      </c>
      <c r="G70" s="95">
        <v>12614</v>
      </c>
      <c r="H70" s="3"/>
      <c r="I70" s="14"/>
      <c r="J70" s="14"/>
      <c r="K70" s="14"/>
      <c r="L70" s="14"/>
    </row>
    <row r="71" spans="1:12" ht="32.25" customHeight="1" x14ac:dyDescent="0.3">
      <c r="A71" s="26" t="s">
        <v>28</v>
      </c>
      <c r="B71" s="27" t="s">
        <v>21</v>
      </c>
      <c r="C71" s="28">
        <f>SUM(C70)</f>
        <v>106307</v>
      </c>
      <c r="D71" s="28">
        <f>SUM(D70)</f>
        <v>109391</v>
      </c>
      <c r="E71" s="28">
        <f>SUM(E70)</f>
        <v>8692</v>
      </c>
      <c r="F71" s="28">
        <f>SUM(F70)</f>
        <v>12131</v>
      </c>
      <c r="G71" s="28">
        <f>SUM(G70)</f>
        <v>12614</v>
      </c>
      <c r="H71" s="3"/>
      <c r="I71" s="14"/>
      <c r="J71" s="40"/>
      <c r="K71" s="40"/>
      <c r="L71" s="40"/>
    </row>
    <row r="73" spans="1:12" x14ac:dyDescent="0.3">
      <c r="E73" s="44"/>
    </row>
  </sheetData>
  <mergeCells count="44">
    <mergeCell ref="D8:G8"/>
    <mergeCell ref="D9:G9"/>
    <mergeCell ref="D10:G10"/>
    <mergeCell ref="F1:G1"/>
    <mergeCell ref="D2:G2"/>
    <mergeCell ref="D3:G3"/>
    <mergeCell ref="D4:G4"/>
    <mergeCell ref="D7:G7"/>
    <mergeCell ref="A35:G35"/>
    <mergeCell ref="A36:G36"/>
    <mergeCell ref="A34:G34"/>
    <mergeCell ref="A20:G20"/>
    <mergeCell ref="A21:G21"/>
    <mergeCell ref="A22:G22"/>
    <mergeCell ref="A23:G23"/>
    <mergeCell ref="A25:G25"/>
    <mergeCell ref="A26:G26"/>
    <mergeCell ref="A27:G27"/>
    <mergeCell ref="A29:G29"/>
    <mergeCell ref="A30:G30"/>
    <mergeCell ref="A33:G33"/>
    <mergeCell ref="H36:I36"/>
    <mergeCell ref="A37:G37"/>
    <mergeCell ref="A38:A39"/>
    <mergeCell ref="B38:B39"/>
    <mergeCell ref="E38:G38"/>
    <mergeCell ref="A43:H43"/>
    <mergeCell ref="A45:G45"/>
    <mergeCell ref="A47:G47"/>
    <mergeCell ref="A48:A49"/>
    <mergeCell ref="B48:B49"/>
    <mergeCell ref="E48:G48"/>
    <mergeCell ref="A54:A55"/>
    <mergeCell ref="B54:B55"/>
    <mergeCell ref="E54:G54"/>
    <mergeCell ref="A58:G58"/>
    <mergeCell ref="A60:K60"/>
    <mergeCell ref="A62:G62"/>
    <mergeCell ref="A63:A64"/>
    <mergeCell ref="B63:B64"/>
    <mergeCell ref="E63:G63"/>
    <mergeCell ref="A68:A69"/>
    <mergeCell ref="B68:B69"/>
    <mergeCell ref="E68:G68"/>
  </mergeCells>
  <printOptions horizontalCentered="1"/>
  <pageMargins left="0.39370078740157483" right="0.39370078740157483" top="0.39370078740157483" bottom="0.39370078740157483" header="0.19685039370078741" footer="0.19685039370078741"/>
  <pageSetup paperSize="9" scale="88" fitToHeight="0" orientation="landscape" r:id="rId1"/>
  <headerFooter alignWithMargins="0"/>
  <rowBreaks count="2" manualBreakCount="2">
    <brk id="27" max="6" man="1"/>
    <brk id="47"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77"/>
  <sheetViews>
    <sheetView topLeftCell="A28" zoomScale="70" zoomScaleNormal="70" zoomScaleSheetLayoutView="100" workbookViewId="0">
      <selection activeCell="D12" sqref="D12:G1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c r="F18" s="46"/>
    </row>
    <row r="19" spans="1:13" s="9" customFormat="1" ht="15.6" x14ac:dyDescent="0.3">
      <c r="A19" s="230" t="s">
        <v>5</v>
      </c>
      <c r="B19" s="230"/>
      <c r="C19" s="230"/>
      <c r="D19" s="230"/>
      <c r="E19" s="230"/>
      <c r="F19" s="230"/>
      <c r="G19" s="230"/>
      <c r="H19" s="7"/>
      <c r="I19" s="8"/>
    </row>
    <row r="20" spans="1:13" s="9" customFormat="1" ht="15.6" x14ac:dyDescent="0.3">
      <c r="A20" s="233" t="s">
        <v>207</v>
      </c>
      <c r="B20" s="233"/>
      <c r="C20" s="233"/>
      <c r="D20" s="233"/>
      <c r="E20" s="233"/>
      <c r="F20" s="233"/>
      <c r="G20" s="233"/>
      <c r="H20" s="10"/>
      <c r="I20" s="8"/>
    </row>
    <row r="21" spans="1:13" s="9" customFormat="1" ht="15.6" x14ac:dyDescent="0.3">
      <c r="A21" s="229" t="s">
        <v>6</v>
      </c>
      <c r="B21" s="229"/>
      <c r="C21" s="229"/>
      <c r="D21" s="229"/>
      <c r="E21" s="229"/>
      <c r="F21" s="229"/>
      <c r="G21" s="229"/>
      <c r="H21" s="11"/>
      <c r="I21" s="8"/>
    </row>
    <row r="22" spans="1:13" s="9" customFormat="1" ht="15" customHeight="1" x14ac:dyDescent="0.3">
      <c r="A22" s="230" t="s">
        <v>34</v>
      </c>
      <c r="B22" s="230"/>
      <c r="C22" s="230"/>
      <c r="D22" s="230"/>
      <c r="E22" s="230"/>
      <c r="F22" s="230"/>
      <c r="G22" s="230"/>
      <c r="H22" s="7"/>
      <c r="I22" s="8"/>
    </row>
    <row r="23" spans="1:13" ht="18" customHeight="1" x14ac:dyDescent="0.3">
      <c r="A23" s="12"/>
      <c r="B23" s="12"/>
      <c r="C23" s="13"/>
      <c r="D23" s="13"/>
      <c r="E23" s="13"/>
      <c r="F23" s="13"/>
      <c r="G23" s="13"/>
      <c r="H23" s="13"/>
      <c r="J23" s="14"/>
      <c r="K23" s="14"/>
      <c r="L23" s="14"/>
      <c r="M23" s="14"/>
    </row>
    <row r="24" spans="1:13" ht="34.65" customHeight="1" x14ac:dyDescent="0.3">
      <c r="A24" s="234" t="s">
        <v>87</v>
      </c>
      <c r="B24" s="234"/>
      <c r="C24" s="234"/>
      <c r="D24" s="234"/>
      <c r="E24" s="234"/>
      <c r="F24" s="234"/>
      <c r="G24" s="234"/>
      <c r="H24" s="12"/>
      <c r="J24" s="14"/>
      <c r="K24" s="14"/>
      <c r="L24" s="14"/>
      <c r="M24" s="14"/>
    </row>
    <row r="25" spans="1:13" s="9" customFormat="1" ht="21.75" customHeight="1" x14ac:dyDescent="0.3">
      <c r="A25" s="231" t="s">
        <v>210</v>
      </c>
      <c r="B25" s="227"/>
      <c r="C25" s="227"/>
      <c r="D25" s="227"/>
      <c r="E25" s="227"/>
      <c r="F25" s="227"/>
      <c r="G25" s="227"/>
      <c r="H25" s="13"/>
      <c r="I25" s="8"/>
      <c r="J25" s="13"/>
      <c r="K25" s="13"/>
      <c r="L25" s="13"/>
      <c r="M25" s="13"/>
    </row>
    <row r="26" spans="1:13" s="9" customFormat="1" ht="80.7" customHeight="1" x14ac:dyDescent="0.3">
      <c r="A26" s="226" t="s">
        <v>140</v>
      </c>
      <c r="B26" s="226"/>
      <c r="C26" s="226"/>
      <c r="D26" s="226"/>
      <c r="E26" s="226"/>
      <c r="F26" s="226"/>
      <c r="G26" s="226"/>
      <c r="H26" s="15"/>
      <c r="I26" s="16"/>
      <c r="J26" s="17"/>
      <c r="K26" s="17"/>
      <c r="L26" s="17"/>
    </row>
    <row r="27" spans="1:13" s="18" customFormat="1" ht="17.25" customHeight="1" x14ac:dyDescent="0.3">
      <c r="A27" s="5" t="s">
        <v>7</v>
      </c>
    </row>
    <row r="28" spans="1:13" s="18" customFormat="1" ht="15.75" customHeight="1" x14ac:dyDescent="0.3">
      <c r="A28" s="232" t="s">
        <v>211</v>
      </c>
      <c r="B28" s="232"/>
      <c r="C28" s="232"/>
      <c r="D28" s="232"/>
      <c r="E28" s="232"/>
      <c r="F28" s="232"/>
      <c r="G28" s="232"/>
    </row>
    <row r="29" spans="1:13" s="18" customFormat="1" ht="18" customHeight="1" x14ac:dyDescent="0.3">
      <c r="A29" s="225" t="s">
        <v>133</v>
      </c>
      <c r="B29" s="225"/>
      <c r="C29" s="225"/>
      <c r="D29" s="225"/>
      <c r="E29" s="225"/>
      <c r="F29" s="225"/>
      <c r="G29" s="225"/>
    </row>
    <row r="30" spans="1:13" s="18" customFormat="1" ht="16.649999999999999" customHeight="1" x14ac:dyDescent="0.3">
      <c r="A30" s="5" t="s">
        <v>134</v>
      </c>
    </row>
    <row r="31" spans="1:13" s="18" customFormat="1" ht="15.6" x14ac:dyDescent="0.3">
      <c r="A31" s="5" t="s">
        <v>135</v>
      </c>
    </row>
    <row r="32" spans="1:13" ht="68.7" customHeight="1" x14ac:dyDescent="0.3">
      <c r="A32" s="226" t="s">
        <v>204</v>
      </c>
      <c r="B32" s="226"/>
      <c r="C32" s="226"/>
      <c r="D32" s="226"/>
      <c r="E32" s="226"/>
      <c r="F32" s="226"/>
      <c r="G32" s="226"/>
      <c r="H32" s="12"/>
      <c r="I32" s="19"/>
      <c r="J32" s="20"/>
      <c r="K32" s="20"/>
      <c r="L32" s="20"/>
    </row>
    <row r="33" spans="1:13" s="18" customFormat="1" ht="48" customHeight="1" x14ac:dyDescent="0.3">
      <c r="A33" s="227" t="s">
        <v>174</v>
      </c>
      <c r="B33" s="227"/>
      <c r="C33" s="227"/>
      <c r="D33" s="227"/>
      <c r="E33" s="227"/>
      <c r="F33" s="227"/>
      <c r="G33" s="227"/>
    </row>
    <row r="34" spans="1:13" s="48" customFormat="1" ht="20.25" customHeight="1" x14ac:dyDescent="0.3">
      <c r="A34" s="260" t="s">
        <v>66</v>
      </c>
      <c r="B34" s="260"/>
      <c r="C34" s="260"/>
      <c r="D34" s="260" t="s">
        <v>12</v>
      </c>
      <c r="E34" s="260" t="s">
        <v>67</v>
      </c>
      <c r="F34" s="260"/>
      <c r="G34" s="260"/>
    </row>
    <row r="35" spans="1:13" s="48" customFormat="1" ht="16.95" customHeight="1" x14ac:dyDescent="0.3">
      <c r="A35" s="260"/>
      <c r="B35" s="260"/>
      <c r="C35" s="260"/>
      <c r="D35" s="260"/>
      <c r="E35" s="83" t="s">
        <v>18</v>
      </c>
      <c r="F35" s="83" t="s">
        <v>19</v>
      </c>
      <c r="G35" s="83" t="s">
        <v>36</v>
      </c>
    </row>
    <row r="36" spans="1:13" s="144" customFormat="1" ht="24.6" customHeight="1" x14ac:dyDescent="0.3">
      <c r="A36" s="261" t="s">
        <v>84</v>
      </c>
      <c r="B36" s="261"/>
      <c r="C36" s="261"/>
      <c r="D36" s="53" t="s">
        <v>69</v>
      </c>
      <c r="E36" s="51">
        <v>100</v>
      </c>
      <c r="F36" s="51">
        <v>100</v>
      </c>
      <c r="G36" s="51">
        <v>100</v>
      </c>
    </row>
    <row r="37" spans="1:13" s="145" customFormat="1" ht="40.950000000000003" customHeight="1" x14ac:dyDescent="0.3">
      <c r="A37" s="270" t="s">
        <v>85</v>
      </c>
      <c r="B37" s="271"/>
      <c r="C37" s="272"/>
      <c r="D37" s="52" t="s">
        <v>86</v>
      </c>
      <c r="E37" s="52">
        <v>6.6</v>
      </c>
      <c r="F37" s="52">
        <v>6.5</v>
      </c>
      <c r="G37" s="52">
        <v>6.4</v>
      </c>
    </row>
    <row r="38" spans="1:13" ht="31.5" customHeight="1" x14ac:dyDescent="0.3">
      <c r="A38" s="226" t="s">
        <v>175</v>
      </c>
      <c r="B38" s="226"/>
      <c r="C38" s="226"/>
      <c r="D38" s="226"/>
      <c r="E38" s="226"/>
      <c r="F38" s="226"/>
      <c r="G38" s="226"/>
      <c r="H38" s="12"/>
    </row>
    <row r="39" spans="1:13" ht="15.6" x14ac:dyDescent="0.3">
      <c r="A39" s="216"/>
      <c r="B39" s="216"/>
      <c r="C39" s="216"/>
      <c r="D39" s="216"/>
      <c r="E39" s="216"/>
      <c r="F39" s="216"/>
      <c r="G39" s="216"/>
      <c r="H39" s="269"/>
      <c r="I39" s="269"/>
    </row>
    <row r="40" spans="1:13" ht="18.75" customHeight="1" x14ac:dyDescent="0.3">
      <c r="A40" s="217" t="s">
        <v>10</v>
      </c>
      <c r="B40" s="217"/>
      <c r="C40" s="217"/>
      <c r="D40" s="217"/>
      <c r="E40" s="217"/>
      <c r="F40" s="217"/>
      <c r="G40" s="217"/>
      <c r="H40" s="3"/>
      <c r="I40" s="2"/>
    </row>
    <row r="41" spans="1:13" ht="31.2" customHeight="1" x14ac:dyDescent="0.3">
      <c r="A41" s="218" t="s">
        <v>11</v>
      </c>
      <c r="B41" s="218" t="s">
        <v>12</v>
      </c>
      <c r="C41" s="22" t="s">
        <v>13</v>
      </c>
      <c r="D41" s="22" t="s">
        <v>14</v>
      </c>
      <c r="E41" s="222" t="s">
        <v>15</v>
      </c>
      <c r="F41" s="223"/>
      <c r="G41" s="224"/>
      <c r="H41" s="3"/>
      <c r="I41" s="2"/>
    </row>
    <row r="42" spans="1:13" ht="17.25" customHeight="1" x14ac:dyDescent="0.3">
      <c r="A42" s="219"/>
      <c r="B42" s="221"/>
      <c r="C42" s="23" t="s">
        <v>16</v>
      </c>
      <c r="D42" s="23" t="s">
        <v>17</v>
      </c>
      <c r="E42" s="23" t="s">
        <v>18</v>
      </c>
      <c r="F42" s="23" t="s">
        <v>19</v>
      </c>
      <c r="G42" s="23" t="s">
        <v>36</v>
      </c>
      <c r="H42" s="3"/>
      <c r="I42" s="2"/>
    </row>
    <row r="43" spans="1:13" ht="33" customHeight="1" x14ac:dyDescent="0.3">
      <c r="A43" s="24" t="s">
        <v>20</v>
      </c>
      <c r="B43" s="22" t="s">
        <v>21</v>
      </c>
      <c r="C43" s="102"/>
      <c r="D43" s="86">
        <v>284999</v>
      </c>
      <c r="E43" s="86">
        <v>1283946</v>
      </c>
      <c r="F43" s="86"/>
      <c r="G43" s="103"/>
      <c r="H43" s="3"/>
      <c r="I43" s="2"/>
    </row>
    <row r="44" spans="1:13" ht="21.75" customHeight="1" x14ac:dyDescent="0.3">
      <c r="A44" s="24" t="s">
        <v>22</v>
      </c>
      <c r="B44" s="22" t="s">
        <v>21</v>
      </c>
      <c r="C44" s="106">
        <v>889598</v>
      </c>
      <c r="D44" s="106">
        <f>1329261-284999</f>
        <v>1044262</v>
      </c>
      <c r="E44" s="106">
        <v>251264</v>
      </c>
      <c r="F44" s="106">
        <v>268852</v>
      </c>
      <c r="G44" s="95">
        <v>287672</v>
      </c>
      <c r="H44" s="3"/>
      <c r="I44" s="2"/>
    </row>
    <row r="45" spans="1:13" ht="27.75" customHeight="1" x14ac:dyDescent="0.3">
      <c r="A45" s="26" t="s">
        <v>23</v>
      </c>
      <c r="B45" s="27" t="s">
        <v>21</v>
      </c>
      <c r="C45" s="28">
        <f>C43+C44</f>
        <v>889598</v>
      </c>
      <c r="D45" s="28">
        <f>D43+D44</f>
        <v>1329261</v>
      </c>
      <c r="E45" s="28">
        <f>E43+E44</f>
        <v>1535210</v>
      </c>
      <c r="F45" s="28">
        <f>F43+F44</f>
        <v>268852</v>
      </c>
      <c r="G45" s="28">
        <f>G43+G44</f>
        <v>287672</v>
      </c>
      <c r="H45" s="29"/>
      <c r="I45" s="14"/>
      <c r="J45" s="14"/>
      <c r="K45" s="14"/>
      <c r="L45" s="14"/>
    </row>
    <row r="46" spans="1:13" s="9" customFormat="1" ht="19.5" customHeight="1" x14ac:dyDescent="0.3">
      <c r="A46" s="234" t="s">
        <v>24</v>
      </c>
      <c r="B46" s="234"/>
      <c r="C46" s="234"/>
      <c r="D46" s="234"/>
      <c r="E46" s="234"/>
      <c r="F46" s="234"/>
      <c r="G46" s="234"/>
      <c r="H46" s="234"/>
      <c r="I46" s="8"/>
      <c r="J46" s="13"/>
      <c r="K46" s="13"/>
      <c r="L46" s="13"/>
      <c r="M46" s="13"/>
    </row>
    <row r="47" spans="1:13" s="18" customFormat="1" ht="17.25" customHeight="1" x14ac:dyDescent="0.3">
      <c r="A47" s="5" t="s">
        <v>25</v>
      </c>
    </row>
    <row r="48" spans="1:13" s="18" customFormat="1" ht="15.6" customHeight="1" x14ac:dyDescent="0.3">
      <c r="A48" s="225" t="s">
        <v>133</v>
      </c>
      <c r="B48" s="225"/>
      <c r="C48" s="225"/>
      <c r="D48" s="225"/>
      <c r="E48" s="225"/>
      <c r="F48" s="225"/>
      <c r="G48" s="225"/>
    </row>
    <row r="49" spans="1:13" s="18" customFormat="1" ht="17.25" customHeight="1" x14ac:dyDescent="0.3">
      <c r="A49" s="5" t="s">
        <v>135</v>
      </c>
      <c r="B49" s="30"/>
      <c r="C49" s="30"/>
      <c r="D49" s="30"/>
      <c r="E49" s="30"/>
      <c r="F49" s="30"/>
      <c r="G49" s="30"/>
    </row>
    <row r="50" spans="1:13" ht="32.25" customHeight="1" x14ac:dyDescent="0.3">
      <c r="A50" s="235" t="s">
        <v>176</v>
      </c>
      <c r="B50" s="235"/>
      <c r="C50" s="235"/>
      <c r="D50" s="235"/>
      <c r="E50" s="235"/>
      <c r="F50" s="235"/>
      <c r="G50" s="235"/>
      <c r="H50" s="12"/>
    </row>
    <row r="51" spans="1:13" ht="29.4" customHeight="1" x14ac:dyDescent="0.3">
      <c r="A51" s="236" t="s">
        <v>26</v>
      </c>
      <c r="B51" s="237" t="s">
        <v>12</v>
      </c>
      <c r="C51" s="31" t="s">
        <v>13</v>
      </c>
      <c r="D51" s="31" t="s">
        <v>14</v>
      </c>
      <c r="E51" s="237" t="s">
        <v>15</v>
      </c>
      <c r="F51" s="237"/>
      <c r="G51" s="237"/>
      <c r="H51" s="32"/>
      <c r="I51" s="2"/>
    </row>
    <row r="52" spans="1:13" ht="20.399999999999999" customHeight="1" x14ac:dyDescent="0.3">
      <c r="A52" s="236"/>
      <c r="B52" s="237"/>
      <c r="C52" s="22" t="s">
        <v>16</v>
      </c>
      <c r="D52" s="22" t="s">
        <v>17</v>
      </c>
      <c r="E52" s="22" t="s">
        <v>18</v>
      </c>
      <c r="F52" s="22" t="s">
        <v>19</v>
      </c>
      <c r="G52" s="22" t="s">
        <v>36</v>
      </c>
      <c r="H52" s="32"/>
      <c r="I52" s="2"/>
    </row>
    <row r="53" spans="1:13" ht="63.6" customHeight="1" x14ac:dyDescent="0.3">
      <c r="A53" s="33" t="s">
        <v>190</v>
      </c>
      <c r="B53" s="157" t="s">
        <v>72</v>
      </c>
      <c r="C53" s="136"/>
      <c r="D53" s="136"/>
      <c r="E53" s="136">
        <v>122163</v>
      </c>
      <c r="F53" s="159"/>
      <c r="G53" s="159"/>
      <c r="H53" s="32"/>
      <c r="I53" s="2"/>
    </row>
    <row r="54" spans="1:13" s="76" customFormat="1" x14ac:dyDescent="0.3">
      <c r="A54" s="72" t="s">
        <v>96</v>
      </c>
      <c r="B54" s="73"/>
      <c r="C54" s="160"/>
      <c r="D54" s="160"/>
      <c r="E54" s="160"/>
      <c r="F54" s="160"/>
      <c r="G54" s="160"/>
      <c r="H54" s="75"/>
    </row>
    <row r="55" spans="1:13" s="76" customFormat="1" ht="18" customHeight="1" x14ac:dyDescent="0.3">
      <c r="A55" s="72" t="s">
        <v>97</v>
      </c>
      <c r="B55" s="73" t="s">
        <v>72</v>
      </c>
      <c r="C55" s="161"/>
      <c r="D55" s="161"/>
      <c r="E55" s="161">
        <v>2588</v>
      </c>
      <c r="F55" s="160"/>
      <c r="G55" s="160"/>
      <c r="H55" s="75"/>
    </row>
    <row r="56" spans="1:13" ht="15.6" x14ac:dyDescent="0.3">
      <c r="A56" s="70"/>
      <c r="B56" s="37"/>
      <c r="C56" s="71"/>
      <c r="D56" s="71"/>
      <c r="E56" s="71"/>
      <c r="F56" s="71"/>
      <c r="G56" s="71"/>
      <c r="H56" s="32"/>
      <c r="I56" s="2"/>
    </row>
    <row r="57" spans="1:13" ht="24" customHeight="1" x14ac:dyDescent="0.3">
      <c r="A57" s="237" t="s">
        <v>27</v>
      </c>
      <c r="B57" s="237" t="s">
        <v>12</v>
      </c>
      <c r="C57" s="31" t="s">
        <v>13</v>
      </c>
      <c r="D57" s="31" t="s">
        <v>14</v>
      </c>
      <c r="E57" s="237" t="s">
        <v>15</v>
      </c>
      <c r="F57" s="237"/>
      <c r="G57" s="237"/>
      <c r="H57" s="32"/>
      <c r="I57" s="14"/>
      <c r="J57" s="14"/>
      <c r="K57" s="14"/>
      <c r="L57" s="14"/>
    </row>
    <row r="58" spans="1:13" ht="22.95" customHeight="1" x14ac:dyDescent="0.3">
      <c r="A58" s="237"/>
      <c r="B58" s="237"/>
      <c r="C58" s="22" t="s">
        <v>16</v>
      </c>
      <c r="D58" s="22" t="s">
        <v>17</v>
      </c>
      <c r="E58" s="22" t="s">
        <v>18</v>
      </c>
      <c r="F58" s="22" t="s">
        <v>19</v>
      </c>
      <c r="G58" s="22" t="s">
        <v>36</v>
      </c>
      <c r="H58" s="3"/>
      <c r="I58" s="14"/>
      <c r="J58" s="14"/>
      <c r="K58" s="14"/>
      <c r="L58" s="14"/>
    </row>
    <row r="59" spans="1:13" ht="31.2" customHeight="1" x14ac:dyDescent="0.3">
      <c r="A59" s="39" t="s">
        <v>20</v>
      </c>
      <c r="B59" s="22" t="s">
        <v>21</v>
      </c>
      <c r="C59" s="102"/>
      <c r="D59" s="86">
        <v>284999</v>
      </c>
      <c r="E59" s="86">
        <v>1283946</v>
      </c>
      <c r="F59" s="25"/>
      <c r="G59" s="25"/>
      <c r="H59" s="3"/>
      <c r="I59" s="14"/>
      <c r="J59" s="14"/>
      <c r="K59" s="14"/>
      <c r="L59" s="14"/>
    </row>
    <row r="60" spans="1:13" ht="32.25" customHeight="1" x14ac:dyDescent="0.3">
      <c r="A60" s="26" t="s">
        <v>28</v>
      </c>
      <c r="B60" s="27" t="s">
        <v>21</v>
      </c>
      <c r="C60" s="28">
        <f>SUM(C59)</f>
        <v>0</v>
      </c>
      <c r="D60" s="28">
        <f>SUM(D59)</f>
        <v>284999</v>
      </c>
      <c r="E60" s="28">
        <f>SUM(E59)</f>
        <v>1283946</v>
      </c>
      <c r="F60" s="28">
        <f>SUM(F59)</f>
        <v>0</v>
      </c>
      <c r="G60" s="28">
        <f>SUM(G59)</f>
        <v>0</v>
      </c>
      <c r="H60" s="3"/>
      <c r="I60" s="14"/>
      <c r="J60" s="40"/>
      <c r="K60" s="40"/>
      <c r="L60" s="40"/>
    </row>
    <row r="61" spans="1:13" s="9" customFormat="1" ht="19.95" customHeight="1" x14ac:dyDescent="0.3">
      <c r="A61" s="238" t="s">
        <v>29</v>
      </c>
      <c r="B61" s="238"/>
      <c r="C61" s="238"/>
      <c r="D61" s="238"/>
      <c r="E61" s="238"/>
      <c r="F61" s="238"/>
      <c r="G61" s="238"/>
      <c r="H61" s="12"/>
      <c r="I61" s="8"/>
      <c r="J61" s="13"/>
      <c r="K61" s="13"/>
      <c r="L61" s="13"/>
      <c r="M61" s="13"/>
    </row>
    <row r="62" spans="1:13" s="9" customFormat="1" ht="16.649999999999999" customHeight="1" x14ac:dyDescent="0.3">
      <c r="A62" s="15" t="s">
        <v>30</v>
      </c>
      <c r="B62" s="15"/>
      <c r="C62" s="15"/>
      <c r="D62" s="15"/>
      <c r="E62" s="15"/>
      <c r="F62" s="15"/>
      <c r="G62" s="15"/>
      <c r="H62" s="15"/>
      <c r="I62" s="8"/>
    </row>
    <row r="63" spans="1:13" s="18" customFormat="1" ht="18" customHeight="1" x14ac:dyDescent="0.3">
      <c r="A63" s="225" t="s">
        <v>133</v>
      </c>
      <c r="B63" s="225"/>
      <c r="C63" s="225"/>
      <c r="D63" s="225"/>
      <c r="E63" s="225"/>
      <c r="F63" s="225"/>
      <c r="G63" s="225"/>
    </row>
    <row r="64" spans="1:13" s="18" customFormat="1" ht="15.6" x14ac:dyDescent="0.3">
      <c r="A64" s="5" t="s">
        <v>135</v>
      </c>
    </row>
    <row r="65" spans="1:12" ht="40.200000000000003" customHeight="1" x14ac:dyDescent="0.3">
      <c r="A65" s="235" t="s">
        <v>176</v>
      </c>
      <c r="B65" s="235"/>
      <c r="C65" s="235"/>
      <c r="D65" s="235"/>
      <c r="E65" s="235"/>
      <c r="F65" s="235"/>
      <c r="G65" s="235"/>
      <c r="H65" s="12"/>
    </row>
    <row r="66" spans="1:12" ht="28.2" customHeight="1" x14ac:dyDescent="0.3">
      <c r="A66" s="239" t="s">
        <v>26</v>
      </c>
      <c r="B66" s="237" t="s">
        <v>12</v>
      </c>
      <c r="C66" s="31" t="s">
        <v>13</v>
      </c>
      <c r="D66" s="31" t="s">
        <v>14</v>
      </c>
      <c r="E66" s="237" t="s">
        <v>15</v>
      </c>
      <c r="F66" s="237"/>
      <c r="G66" s="237"/>
      <c r="H66" s="32"/>
      <c r="I66" s="2"/>
    </row>
    <row r="67" spans="1:12" ht="17.25" customHeight="1" x14ac:dyDescent="0.3">
      <c r="A67" s="240"/>
      <c r="B67" s="237"/>
      <c r="C67" s="22" t="s">
        <v>16</v>
      </c>
      <c r="D67" s="22" t="s">
        <v>17</v>
      </c>
      <c r="E67" s="22" t="s">
        <v>18</v>
      </c>
      <c r="F67" s="22" t="s">
        <v>19</v>
      </c>
      <c r="G67" s="22" t="s">
        <v>36</v>
      </c>
      <c r="H67" s="32"/>
      <c r="I67" s="2"/>
    </row>
    <row r="68" spans="1:12" ht="55.2" x14ac:dyDescent="0.3">
      <c r="A68" s="33" t="s">
        <v>190</v>
      </c>
      <c r="B68" s="81" t="s">
        <v>72</v>
      </c>
      <c r="C68" s="90">
        <v>90600</v>
      </c>
      <c r="D68" s="90">
        <v>79619</v>
      </c>
      <c r="E68" s="90">
        <v>28</v>
      </c>
      <c r="F68" s="35"/>
      <c r="G68" s="35"/>
      <c r="H68" s="32"/>
      <c r="I68" s="2"/>
    </row>
    <row r="69" spans="1:12" s="76" customFormat="1" ht="15.6" x14ac:dyDescent="0.3">
      <c r="A69" s="72" t="s">
        <v>96</v>
      </c>
      <c r="B69" s="73"/>
      <c r="C69" s="74"/>
      <c r="D69" s="74"/>
      <c r="E69" s="74"/>
      <c r="F69" s="74"/>
      <c r="G69" s="74"/>
      <c r="H69" s="75"/>
    </row>
    <row r="70" spans="1:12" s="76" customFormat="1" ht="15.6" x14ac:dyDescent="0.3">
      <c r="A70" s="72" t="s">
        <v>97</v>
      </c>
      <c r="B70" s="73" t="s">
        <v>72</v>
      </c>
      <c r="C70" s="154"/>
      <c r="D70" s="154"/>
      <c r="E70" s="154"/>
      <c r="F70" s="74"/>
      <c r="G70" s="74"/>
      <c r="H70" s="75"/>
    </row>
    <row r="71" spans="1:12" ht="19.5" customHeight="1" x14ac:dyDescent="0.3">
      <c r="A71" s="36"/>
      <c r="B71" s="37"/>
      <c r="C71" s="38"/>
      <c r="D71" s="38"/>
      <c r="E71" s="38"/>
      <c r="F71" s="38"/>
      <c r="G71" s="38"/>
      <c r="H71" s="32"/>
      <c r="I71" s="2"/>
    </row>
    <row r="72" spans="1:12" ht="27" customHeight="1" x14ac:dyDescent="0.3">
      <c r="A72" s="237" t="s">
        <v>27</v>
      </c>
      <c r="B72" s="237" t="s">
        <v>12</v>
      </c>
      <c r="C72" s="31" t="s">
        <v>13</v>
      </c>
      <c r="D72" s="31" t="s">
        <v>14</v>
      </c>
      <c r="E72" s="237" t="s">
        <v>15</v>
      </c>
      <c r="F72" s="237"/>
      <c r="G72" s="237"/>
      <c r="H72" s="32"/>
      <c r="I72" s="14"/>
      <c r="J72" s="14"/>
      <c r="K72" s="14"/>
      <c r="L72" s="14"/>
    </row>
    <row r="73" spans="1:12" ht="18" customHeight="1" x14ac:dyDescent="0.3">
      <c r="A73" s="237"/>
      <c r="B73" s="237"/>
      <c r="C73" s="22" t="s">
        <v>16</v>
      </c>
      <c r="D73" s="22" t="s">
        <v>17</v>
      </c>
      <c r="E73" s="22" t="s">
        <v>18</v>
      </c>
      <c r="F73" s="22" t="s">
        <v>19</v>
      </c>
      <c r="G73" s="22" t="s">
        <v>36</v>
      </c>
      <c r="H73" s="3"/>
      <c r="I73" s="14"/>
      <c r="J73" s="14"/>
      <c r="K73" s="14"/>
      <c r="L73" s="14"/>
    </row>
    <row r="74" spans="1:12" ht="23.25" customHeight="1" x14ac:dyDescent="0.3">
      <c r="A74" s="39" t="s">
        <v>22</v>
      </c>
      <c r="B74" s="22" t="s">
        <v>21</v>
      </c>
      <c r="C74" s="106">
        <v>889598</v>
      </c>
      <c r="D74" s="106">
        <f>1329261-284999</f>
        <v>1044262</v>
      </c>
      <c r="E74" s="106">
        <v>251264</v>
      </c>
      <c r="F74" s="106">
        <v>268852</v>
      </c>
      <c r="G74" s="95">
        <v>287672</v>
      </c>
      <c r="H74" s="3"/>
      <c r="I74" s="14"/>
      <c r="J74" s="14"/>
      <c r="K74" s="14"/>
      <c r="L74" s="14"/>
    </row>
    <row r="75" spans="1:12" ht="21.6" customHeight="1" x14ac:dyDescent="0.3">
      <c r="A75" s="26" t="s">
        <v>28</v>
      </c>
      <c r="B75" s="27" t="s">
        <v>21</v>
      </c>
      <c r="C75" s="28">
        <f>SUM(C74)</f>
        <v>889598</v>
      </c>
      <c r="D75" s="28">
        <f>SUM(D74)</f>
        <v>1044262</v>
      </c>
      <c r="E75" s="28">
        <f>SUM(E74)</f>
        <v>251264</v>
      </c>
      <c r="F75" s="28">
        <f>SUM(F74)</f>
        <v>268852</v>
      </c>
      <c r="G75" s="28">
        <f>SUM(G74)</f>
        <v>287672</v>
      </c>
      <c r="H75" s="3"/>
      <c r="I75" s="14"/>
      <c r="J75" s="40"/>
      <c r="K75" s="40"/>
      <c r="L75" s="40"/>
    </row>
    <row r="77" spans="1:12" x14ac:dyDescent="0.3">
      <c r="E77" s="44"/>
    </row>
  </sheetData>
  <mergeCells count="49">
    <mergeCell ref="A26:G26"/>
    <mergeCell ref="A28:G28"/>
    <mergeCell ref="D8:G8"/>
    <mergeCell ref="F1:G1"/>
    <mergeCell ref="D2:G2"/>
    <mergeCell ref="D3:G3"/>
    <mergeCell ref="D4:G4"/>
    <mergeCell ref="D7:G7"/>
    <mergeCell ref="A24:G24"/>
    <mergeCell ref="D9:G9"/>
    <mergeCell ref="D10:G10"/>
    <mergeCell ref="A19:G19"/>
    <mergeCell ref="A20:G20"/>
    <mergeCell ref="A21:G21"/>
    <mergeCell ref="A22:G22"/>
    <mergeCell ref="A25:G25"/>
    <mergeCell ref="A29:G29"/>
    <mergeCell ref="A32:G32"/>
    <mergeCell ref="A38:G38"/>
    <mergeCell ref="A39:G39"/>
    <mergeCell ref="H39:I39"/>
    <mergeCell ref="A34:C35"/>
    <mergeCell ref="D34:D35"/>
    <mergeCell ref="E34:G34"/>
    <mergeCell ref="A33:G33"/>
    <mergeCell ref="A57:A58"/>
    <mergeCell ref="B57:B58"/>
    <mergeCell ref="E57:G57"/>
    <mergeCell ref="A40:G40"/>
    <mergeCell ref="A41:A42"/>
    <mergeCell ref="B41:B42"/>
    <mergeCell ref="E41:G41"/>
    <mergeCell ref="A46:H46"/>
    <mergeCell ref="A72:A73"/>
    <mergeCell ref="B72:B73"/>
    <mergeCell ref="E72:G72"/>
    <mergeCell ref="A36:C36"/>
    <mergeCell ref="A37:C37"/>
    <mergeCell ref="A61:G61"/>
    <mergeCell ref="A63:G63"/>
    <mergeCell ref="A65:G65"/>
    <mergeCell ref="A66:A67"/>
    <mergeCell ref="B66:B67"/>
    <mergeCell ref="E66:G66"/>
    <mergeCell ref="A48:G48"/>
    <mergeCell ref="A50:G50"/>
    <mergeCell ref="A51:A52"/>
    <mergeCell ref="B51:B52"/>
    <mergeCell ref="E51:G51"/>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6" max="6" man="1"/>
    <brk id="50"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75"/>
  <sheetViews>
    <sheetView topLeftCell="A22" zoomScale="70" zoomScaleNormal="70" zoomScaleSheetLayoutView="100" workbookViewId="0">
      <selection activeCell="D12" sqref="D12:G1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242" t="s">
        <v>31</v>
      </c>
      <c r="G1" s="242"/>
    </row>
    <row r="2" spans="4:7" x14ac:dyDescent="0.3">
      <c r="D2" s="242" t="s">
        <v>0</v>
      </c>
      <c r="E2" s="242"/>
      <c r="F2" s="242"/>
      <c r="G2" s="242"/>
    </row>
    <row r="3" spans="4:7" x14ac:dyDescent="0.3">
      <c r="D3" s="242" t="s">
        <v>208</v>
      </c>
      <c r="E3" s="242"/>
      <c r="F3" s="242"/>
      <c r="G3" s="242"/>
    </row>
    <row r="4" spans="4:7" ht="16.649999999999999" customHeight="1" x14ac:dyDescent="0.3">
      <c r="D4" s="242" t="s">
        <v>1</v>
      </c>
      <c r="E4" s="242"/>
      <c r="F4" s="242"/>
      <c r="G4" s="242"/>
    </row>
    <row r="5" spans="4:7" x14ac:dyDescent="0.3">
      <c r="D5" s="78"/>
      <c r="E5" s="78"/>
      <c r="F5" s="78"/>
      <c r="G5" s="78"/>
    </row>
    <row r="7" spans="4:7" s="5" customFormat="1" ht="19.5" customHeight="1" x14ac:dyDescent="0.3">
      <c r="D7" s="220" t="s">
        <v>2</v>
      </c>
      <c r="E7" s="220"/>
      <c r="F7" s="220"/>
      <c r="G7" s="220"/>
    </row>
    <row r="8" spans="4:7" s="5" customFormat="1" ht="15.6" x14ac:dyDescent="0.3">
      <c r="D8" s="243" t="s">
        <v>3</v>
      </c>
      <c r="E8" s="243"/>
      <c r="F8" s="243"/>
      <c r="G8" s="243"/>
    </row>
    <row r="9" spans="4:7" s="5" customFormat="1" ht="15.6" x14ac:dyDescent="0.3">
      <c r="D9" s="243" t="s">
        <v>209</v>
      </c>
      <c r="E9" s="243"/>
      <c r="F9" s="243"/>
      <c r="G9" s="243"/>
    </row>
    <row r="10" spans="4:7" s="5" customFormat="1" ht="15.6" x14ac:dyDescent="0.3">
      <c r="D10" s="220" t="s">
        <v>4</v>
      </c>
      <c r="E10" s="220"/>
      <c r="F10" s="220"/>
      <c r="G10" s="220"/>
    </row>
    <row r="11" spans="4:7" s="5" customFormat="1" ht="21.75" customHeight="1" x14ac:dyDescent="0.3"/>
    <row r="12" spans="4:7" s="5" customFormat="1" ht="19.5" customHeight="1" x14ac:dyDescent="0.3">
      <c r="D12" s="6" t="s">
        <v>244</v>
      </c>
      <c r="E12" s="6"/>
      <c r="F12" s="6"/>
      <c r="G12" s="6"/>
    </row>
    <row r="13" spans="4:7" s="6" customFormat="1" ht="15.6" x14ac:dyDescent="0.3">
      <c r="D13" s="6" t="s">
        <v>245</v>
      </c>
    </row>
    <row r="14" spans="4:7" s="45" customFormat="1" ht="15.6" x14ac:dyDescent="0.3">
      <c r="D14" s="6" t="s">
        <v>246</v>
      </c>
      <c r="E14" s="6"/>
      <c r="F14" s="6"/>
      <c r="G14" s="6"/>
    </row>
    <row r="15" spans="4:7" s="45" customFormat="1" ht="15.6" x14ac:dyDescent="0.3">
      <c r="D15" s="45" t="s">
        <v>32</v>
      </c>
    </row>
    <row r="16" spans="4:7" s="45" customFormat="1" ht="15.6" x14ac:dyDescent="0.3">
      <c r="D16" s="166" t="s">
        <v>243</v>
      </c>
    </row>
    <row r="17" spans="1:13" s="45" customFormat="1" ht="15.6" x14ac:dyDescent="0.3">
      <c r="F17" s="47" t="s">
        <v>33</v>
      </c>
    </row>
    <row r="18" spans="1:13" s="45" customFormat="1" ht="18" customHeight="1" x14ac:dyDescent="0.3"/>
    <row r="19" spans="1:13" s="45" customFormat="1" ht="18" customHeight="1" x14ac:dyDescent="0.3">
      <c r="F19" s="46"/>
    </row>
    <row r="20" spans="1:13" s="9" customFormat="1" ht="15.6" x14ac:dyDescent="0.3">
      <c r="A20" s="230" t="s">
        <v>5</v>
      </c>
      <c r="B20" s="230"/>
      <c r="C20" s="230"/>
      <c r="D20" s="230"/>
      <c r="E20" s="230"/>
      <c r="F20" s="230"/>
      <c r="G20" s="230"/>
      <c r="H20" s="7"/>
      <c r="I20" s="8"/>
    </row>
    <row r="21" spans="1:13" s="9" customFormat="1" ht="15.6" x14ac:dyDescent="0.3">
      <c r="A21" s="233" t="s">
        <v>207</v>
      </c>
      <c r="B21" s="233"/>
      <c r="C21" s="233"/>
      <c r="D21" s="233"/>
      <c r="E21" s="233"/>
      <c r="F21" s="233"/>
      <c r="G21" s="233"/>
      <c r="H21" s="10"/>
      <c r="I21" s="8"/>
    </row>
    <row r="22" spans="1:13" s="9" customFormat="1" ht="15.6" x14ac:dyDescent="0.3">
      <c r="A22" s="229" t="s">
        <v>6</v>
      </c>
      <c r="B22" s="229"/>
      <c r="C22" s="229"/>
      <c r="D22" s="229"/>
      <c r="E22" s="229"/>
      <c r="F22" s="229"/>
      <c r="G22" s="229"/>
      <c r="H22" s="11"/>
      <c r="I22" s="8"/>
    </row>
    <row r="23" spans="1:13" s="9" customFormat="1" ht="15" customHeight="1" x14ac:dyDescent="0.3">
      <c r="A23" s="230" t="s">
        <v>34</v>
      </c>
      <c r="B23" s="230"/>
      <c r="C23" s="230"/>
      <c r="D23" s="230"/>
      <c r="E23" s="230"/>
      <c r="F23" s="230"/>
      <c r="G23" s="230"/>
      <c r="H23" s="7"/>
      <c r="I23" s="8"/>
    </row>
    <row r="24" spans="1:13" ht="18" customHeight="1" x14ac:dyDescent="0.3">
      <c r="A24" s="12"/>
      <c r="B24" s="12"/>
      <c r="C24" s="13"/>
      <c r="D24" s="13"/>
      <c r="E24" s="13"/>
      <c r="F24" s="13"/>
      <c r="G24" s="13"/>
      <c r="H24" s="13"/>
      <c r="J24" s="14"/>
      <c r="K24" s="14"/>
      <c r="L24" s="14"/>
      <c r="M24" s="14"/>
    </row>
    <row r="25" spans="1:13" ht="15.6" x14ac:dyDescent="0.3">
      <c r="A25" s="234" t="s">
        <v>88</v>
      </c>
      <c r="B25" s="234"/>
      <c r="C25" s="234"/>
      <c r="D25" s="234"/>
      <c r="E25" s="234"/>
      <c r="F25" s="234"/>
      <c r="G25" s="234"/>
      <c r="H25" s="12"/>
      <c r="J25" s="14"/>
      <c r="K25" s="14"/>
      <c r="L25" s="14"/>
      <c r="M25" s="14"/>
    </row>
    <row r="26" spans="1:13" s="9" customFormat="1" ht="21.75" customHeight="1" x14ac:dyDescent="0.3">
      <c r="A26" s="231" t="s">
        <v>210</v>
      </c>
      <c r="B26" s="227"/>
      <c r="C26" s="227"/>
      <c r="D26" s="227"/>
      <c r="E26" s="227"/>
      <c r="F26" s="227"/>
      <c r="G26" s="227"/>
      <c r="H26" s="13"/>
      <c r="I26" s="8"/>
      <c r="J26" s="13"/>
      <c r="K26" s="13"/>
      <c r="L26" s="13"/>
      <c r="M26" s="13"/>
    </row>
    <row r="27" spans="1:13" s="9" customFormat="1" ht="79.5" customHeight="1" x14ac:dyDescent="0.3">
      <c r="A27" s="226" t="s">
        <v>140</v>
      </c>
      <c r="B27" s="226"/>
      <c r="C27" s="226"/>
      <c r="D27" s="226"/>
      <c r="E27" s="226"/>
      <c r="F27" s="226"/>
      <c r="G27" s="226"/>
      <c r="H27" s="15"/>
      <c r="I27" s="16"/>
      <c r="J27" s="17"/>
      <c r="K27" s="17"/>
      <c r="L27" s="17"/>
    </row>
    <row r="28" spans="1:13" s="18" customFormat="1" ht="17.25" customHeight="1" x14ac:dyDescent="0.3">
      <c r="A28" s="5" t="s">
        <v>7</v>
      </c>
    </row>
    <row r="29" spans="1:13" s="18" customFormat="1" ht="15.75" customHeight="1" x14ac:dyDescent="0.3">
      <c r="A29" s="232" t="s">
        <v>211</v>
      </c>
      <c r="B29" s="232"/>
      <c r="C29" s="232"/>
      <c r="D29" s="232"/>
      <c r="E29" s="232"/>
      <c r="F29" s="232"/>
      <c r="G29" s="232"/>
    </row>
    <row r="30" spans="1:13" s="18" customFormat="1" ht="18" customHeight="1" x14ac:dyDescent="0.3">
      <c r="A30" s="225" t="s">
        <v>133</v>
      </c>
      <c r="B30" s="225"/>
      <c r="C30" s="225"/>
      <c r="D30" s="225"/>
      <c r="E30" s="225"/>
      <c r="F30" s="225"/>
      <c r="G30" s="225"/>
    </row>
    <row r="31" spans="1:13" s="18" customFormat="1" ht="16.649999999999999" customHeight="1" x14ac:dyDescent="0.3">
      <c r="A31" s="5" t="s">
        <v>134</v>
      </c>
    </row>
    <row r="32" spans="1:13" s="18" customFormat="1" ht="15.6" x14ac:dyDescent="0.3">
      <c r="A32" s="5" t="s">
        <v>135</v>
      </c>
    </row>
    <row r="33" spans="1:13" ht="22.5" customHeight="1" x14ac:dyDescent="0.3">
      <c r="A33" s="226" t="s">
        <v>199</v>
      </c>
      <c r="B33" s="226"/>
      <c r="C33" s="226"/>
      <c r="D33" s="226"/>
      <c r="E33" s="226"/>
      <c r="F33" s="226"/>
      <c r="G33" s="226"/>
      <c r="H33" s="12"/>
      <c r="I33" s="19"/>
      <c r="J33" s="20"/>
      <c r="K33" s="20"/>
      <c r="L33" s="20"/>
    </row>
    <row r="34" spans="1:13" s="18" customFormat="1" ht="22.2" customHeight="1" x14ac:dyDescent="0.3">
      <c r="A34" s="227" t="s">
        <v>153</v>
      </c>
      <c r="B34" s="227"/>
      <c r="C34" s="227"/>
      <c r="D34" s="227"/>
      <c r="E34" s="227"/>
      <c r="F34" s="227"/>
      <c r="G34" s="227"/>
    </row>
    <row r="35" spans="1:13" s="48" customFormat="1" ht="20.25" customHeight="1" x14ac:dyDescent="0.3">
      <c r="A35" s="260" t="s">
        <v>66</v>
      </c>
      <c r="B35" s="260"/>
      <c r="C35" s="260"/>
      <c r="D35" s="260" t="s">
        <v>12</v>
      </c>
      <c r="E35" s="260" t="s">
        <v>67</v>
      </c>
      <c r="F35" s="260"/>
      <c r="G35" s="260"/>
    </row>
    <row r="36" spans="1:13" s="48" customFormat="1" ht="19.5" customHeight="1" x14ac:dyDescent="0.3">
      <c r="A36" s="260"/>
      <c r="B36" s="260"/>
      <c r="C36" s="260"/>
      <c r="D36" s="260"/>
      <c r="E36" s="83" t="s">
        <v>18</v>
      </c>
      <c r="F36" s="83" t="s">
        <v>19</v>
      </c>
      <c r="G36" s="83" t="s">
        <v>36</v>
      </c>
    </row>
    <row r="37" spans="1:13" s="48" customFormat="1" ht="35.25" customHeight="1" x14ac:dyDescent="0.3">
      <c r="A37" s="273" t="s">
        <v>89</v>
      </c>
      <c r="B37" s="274"/>
      <c r="C37" s="275"/>
      <c r="D37" s="53" t="s">
        <v>90</v>
      </c>
      <c r="E37" s="50">
        <v>3.9</v>
      </c>
      <c r="F37" s="50">
        <v>3.8</v>
      </c>
      <c r="G37" s="50">
        <v>3.7</v>
      </c>
    </row>
    <row r="38" spans="1:13" ht="31.5" customHeight="1" x14ac:dyDescent="0.3">
      <c r="A38" s="226" t="s">
        <v>177</v>
      </c>
      <c r="B38" s="226"/>
      <c r="C38" s="226"/>
      <c r="D38" s="226"/>
      <c r="E38" s="226"/>
      <c r="F38" s="226"/>
      <c r="G38" s="226"/>
      <c r="H38" s="12"/>
    </row>
    <row r="39" spans="1:13" ht="15.6" x14ac:dyDescent="0.3">
      <c r="A39" s="216"/>
      <c r="B39" s="216"/>
      <c r="C39" s="216"/>
      <c r="D39" s="216"/>
      <c r="E39" s="216"/>
      <c r="F39" s="216"/>
      <c r="G39" s="216"/>
      <c r="H39" s="269"/>
      <c r="I39" s="269"/>
    </row>
    <row r="40" spans="1:13" ht="18.75" customHeight="1" x14ac:dyDescent="0.3">
      <c r="A40" s="217" t="s">
        <v>10</v>
      </c>
      <c r="B40" s="217"/>
      <c r="C40" s="217"/>
      <c r="D40" s="217"/>
      <c r="E40" s="217"/>
      <c r="F40" s="217"/>
      <c r="G40" s="217"/>
      <c r="H40" s="3"/>
      <c r="I40" s="2"/>
    </row>
    <row r="41" spans="1:13" ht="31.2" customHeight="1" x14ac:dyDescent="0.3">
      <c r="A41" s="218" t="s">
        <v>11</v>
      </c>
      <c r="B41" s="218" t="s">
        <v>12</v>
      </c>
      <c r="C41" s="22" t="s">
        <v>13</v>
      </c>
      <c r="D41" s="22" t="s">
        <v>14</v>
      </c>
      <c r="E41" s="222" t="s">
        <v>15</v>
      </c>
      <c r="F41" s="223"/>
      <c r="G41" s="224"/>
      <c r="H41" s="3"/>
      <c r="I41" s="2"/>
    </row>
    <row r="42" spans="1:13" ht="17.25" customHeight="1" x14ac:dyDescent="0.3">
      <c r="A42" s="219"/>
      <c r="B42" s="221"/>
      <c r="C42" s="23" t="s">
        <v>16</v>
      </c>
      <c r="D42" s="23" t="s">
        <v>17</v>
      </c>
      <c r="E42" s="23" t="s">
        <v>18</v>
      </c>
      <c r="F42" s="23" t="s">
        <v>19</v>
      </c>
      <c r="G42" s="23" t="s">
        <v>36</v>
      </c>
      <c r="H42" s="3"/>
      <c r="I42" s="2"/>
    </row>
    <row r="43" spans="1:13" ht="33" customHeight="1" x14ac:dyDescent="0.3">
      <c r="A43" s="24" t="s">
        <v>20</v>
      </c>
      <c r="B43" s="22" t="s">
        <v>21</v>
      </c>
      <c r="C43" s="107">
        <v>59651</v>
      </c>
      <c r="D43" s="107">
        <f>161046+3935+267353</f>
        <v>432334</v>
      </c>
      <c r="E43" s="107">
        <v>532535</v>
      </c>
      <c r="F43" s="25"/>
      <c r="G43" s="25"/>
      <c r="H43" s="3"/>
      <c r="I43" s="2"/>
    </row>
    <row r="44" spans="1:13" ht="21.75" customHeight="1" x14ac:dyDescent="0.3">
      <c r="A44" s="24" t="s">
        <v>22</v>
      </c>
      <c r="B44" s="22" t="s">
        <v>21</v>
      </c>
      <c r="C44" s="25"/>
      <c r="D44" s="25"/>
      <c r="E44" s="25"/>
      <c r="F44" s="25"/>
      <c r="G44" s="25"/>
      <c r="H44" s="3"/>
      <c r="I44" s="2"/>
    </row>
    <row r="45" spans="1:13" ht="27.75" customHeight="1" x14ac:dyDescent="0.3">
      <c r="A45" s="26" t="s">
        <v>23</v>
      </c>
      <c r="B45" s="27" t="s">
        <v>21</v>
      </c>
      <c r="C45" s="28">
        <f>C43+C44</f>
        <v>59651</v>
      </c>
      <c r="D45" s="28">
        <f>D43+D44</f>
        <v>432334</v>
      </c>
      <c r="E45" s="28">
        <f>E43+E44</f>
        <v>532535</v>
      </c>
      <c r="F45" s="28">
        <f>F43+F44</f>
        <v>0</v>
      </c>
      <c r="G45" s="28">
        <f>G43+G44</f>
        <v>0</v>
      </c>
      <c r="H45" s="29"/>
      <c r="I45" s="14"/>
      <c r="J45" s="14"/>
      <c r="K45" s="14"/>
      <c r="L45" s="14"/>
    </row>
    <row r="46" spans="1:13" s="9" customFormat="1" ht="19.5" customHeight="1" x14ac:dyDescent="0.3">
      <c r="A46" s="234" t="s">
        <v>24</v>
      </c>
      <c r="B46" s="234"/>
      <c r="C46" s="234"/>
      <c r="D46" s="234"/>
      <c r="E46" s="234"/>
      <c r="F46" s="234"/>
      <c r="G46" s="234"/>
      <c r="H46" s="234"/>
      <c r="I46" s="8"/>
      <c r="J46" s="13"/>
      <c r="K46" s="13"/>
      <c r="L46" s="13"/>
      <c r="M46" s="13"/>
    </row>
    <row r="47" spans="1:13" s="18" customFormat="1" ht="17.25" customHeight="1" x14ac:dyDescent="0.3">
      <c r="A47" s="5" t="s">
        <v>25</v>
      </c>
    </row>
    <row r="48" spans="1:13" s="18" customFormat="1" ht="15.6" customHeight="1" x14ac:dyDescent="0.3">
      <c r="A48" s="225" t="s">
        <v>133</v>
      </c>
      <c r="B48" s="225"/>
      <c r="C48" s="225"/>
      <c r="D48" s="225"/>
      <c r="E48" s="225"/>
      <c r="F48" s="225"/>
      <c r="G48" s="225"/>
    </row>
    <row r="49" spans="1:13" s="18" customFormat="1" ht="17.25" customHeight="1" x14ac:dyDescent="0.3">
      <c r="A49" s="5" t="s">
        <v>135</v>
      </c>
      <c r="B49" s="30"/>
      <c r="C49" s="30"/>
      <c r="D49" s="30"/>
      <c r="E49" s="30"/>
      <c r="F49" s="30"/>
      <c r="G49" s="30"/>
    </row>
    <row r="50" spans="1:13" ht="20.7" customHeight="1" x14ac:dyDescent="0.3">
      <c r="A50" s="235" t="s">
        <v>178</v>
      </c>
      <c r="B50" s="235"/>
      <c r="C50" s="235"/>
      <c r="D50" s="235"/>
      <c r="E50" s="235"/>
      <c r="F50" s="235"/>
      <c r="G50" s="235"/>
      <c r="H50" s="12"/>
    </row>
    <row r="51" spans="1:13" ht="25.95" customHeight="1" x14ac:dyDescent="0.3">
      <c r="A51" s="236" t="s">
        <v>26</v>
      </c>
      <c r="B51" s="237" t="s">
        <v>12</v>
      </c>
      <c r="C51" s="31" t="s">
        <v>13</v>
      </c>
      <c r="D51" s="31" t="s">
        <v>14</v>
      </c>
      <c r="E51" s="237" t="s">
        <v>15</v>
      </c>
      <c r="F51" s="237"/>
      <c r="G51" s="237"/>
      <c r="H51" s="32"/>
      <c r="I51" s="2"/>
    </row>
    <row r="52" spans="1:13" ht="22.2" customHeight="1" x14ac:dyDescent="0.3">
      <c r="A52" s="236"/>
      <c r="B52" s="237"/>
      <c r="C52" s="22" t="s">
        <v>16</v>
      </c>
      <c r="D52" s="22" t="s">
        <v>17</v>
      </c>
      <c r="E52" s="22" t="s">
        <v>18</v>
      </c>
      <c r="F52" s="22" t="s">
        <v>19</v>
      </c>
      <c r="G52" s="22" t="s">
        <v>36</v>
      </c>
      <c r="H52" s="32"/>
      <c r="I52" s="2"/>
    </row>
    <row r="53" spans="1:13" ht="27.6" x14ac:dyDescent="0.3">
      <c r="A53" s="33" t="s">
        <v>181</v>
      </c>
      <c r="B53" s="34" t="s">
        <v>72</v>
      </c>
      <c r="C53" s="53">
        <v>1308</v>
      </c>
      <c r="D53" s="53">
        <v>1488</v>
      </c>
      <c r="E53" s="91">
        <v>1365</v>
      </c>
      <c r="F53" s="35"/>
      <c r="G53" s="35"/>
      <c r="H53" s="32"/>
      <c r="I53" s="2"/>
    </row>
    <row r="54" spans="1:13" ht="24" customHeight="1" x14ac:dyDescent="0.3">
      <c r="A54" s="36"/>
      <c r="B54" s="37"/>
      <c r="C54" s="38"/>
      <c r="D54" s="38"/>
      <c r="E54" s="38"/>
      <c r="F54" s="38"/>
      <c r="G54" s="38"/>
      <c r="H54" s="32"/>
      <c r="I54" s="2"/>
    </row>
    <row r="55" spans="1:13" ht="26.4" customHeight="1" x14ac:dyDescent="0.3">
      <c r="A55" s="237" t="s">
        <v>27</v>
      </c>
      <c r="B55" s="237" t="s">
        <v>12</v>
      </c>
      <c r="C55" s="31" t="s">
        <v>13</v>
      </c>
      <c r="D55" s="31" t="s">
        <v>14</v>
      </c>
      <c r="E55" s="237" t="s">
        <v>15</v>
      </c>
      <c r="F55" s="237"/>
      <c r="G55" s="237"/>
      <c r="H55" s="32"/>
      <c r="I55" s="14"/>
      <c r="J55" s="14"/>
      <c r="K55" s="14"/>
      <c r="L55" s="14"/>
    </row>
    <row r="56" spans="1:13" ht="15.75" customHeight="1" x14ac:dyDescent="0.3">
      <c r="A56" s="237"/>
      <c r="B56" s="237"/>
      <c r="C56" s="22" t="s">
        <v>16</v>
      </c>
      <c r="D56" s="22" t="s">
        <v>17</v>
      </c>
      <c r="E56" s="22" t="s">
        <v>18</v>
      </c>
      <c r="F56" s="22" t="s">
        <v>19</v>
      </c>
      <c r="G56" s="22" t="s">
        <v>36</v>
      </c>
      <c r="H56" s="3"/>
      <c r="I56" s="14"/>
      <c r="J56" s="14"/>
      <c r="K56" s="14"/>
      <c r="L56" s="14"/>
    </row>
    <row r="57" spans="1:13" ht="31.2" customHeight="1" x14ac:dyDescent="0.3">
      <c r="A57" s="39" t="s">
        <v>20</v>
      </c>
      <c r="B57" s="22" t="s">
        <v>21</v>
      </c>
      <c r="C57" s="107">
        <v>59651</v>
      </c>
      <c r="D57" s="107">
        <f>161046+3935+267353</f>
        <v>432334</v>
      </c>
      <c r="E57" s="107">
        <v>532535</v>
      </c>
      <c r="F57" s="25"/>
      <c r="G57" s="25"/>
      <c r="H57" s="3"/>
      <c r="I57" s="14"/>
      <c r="J57" s="14"/>
      <c r="K57" s="14"/>
      <c r="L57" s="14"/>
    </row>
    <row r="58" spans="1:13" ht="32.25" customHeight="1" x14ac:dyDescent="0.3">
      <c r="A58" s="26" t="s">
        <v>28</v>
      </c>
      <c r="B58" s="27" t="s">
        <v>21</v>
      </c>
      <c r="C58" s="28">
        <f>SUM(C57)</f>
        <v>59651</v>
      </c>
      <c r="D58" s="28">
        <f>SUM(D57)</f>
        <v>432334</v>
      </c>
      <c r="E58" s="28">
        <f>SUM(E57)</f>
        <v>532535</v>
      </c>
      <c r="F58" s="28">
        <f>SUM(F57)</f>
        <v>0</v>
      </c>
      <c r="G58" s="28">
        <f>SUM(G57)</f>
        <v>0</v>
      </c>
      <c r="H58" s="3"/>
      <c r="I58" s="14"/>
      <c r="J58" s="40"/>
      <c r="K58" s="40"/>
      <c r="L58" s="40"/>
    </row>
    <row r="59" spans="1:13" s="9" customFormat="1" ht="16.649999999999999" hidden="1" customHeight="1" x14ac:dyDescent="0.3">
      <c r="A59" s="238" t="s">
        <v>29</v>
      </c>
      <c r="B59" s="238"/>
      <c r="C59" s="238"/>
      <c r="D59" s="238"/>
      <c r="E59" s="238"/>
      <c r="F59" s="238"/>
      <c r="G59" s="238"/>
      <c r="H59" s="12"/>
      <c r="I59" s="8"/>
      <c r="J59" s="13"/>
      <c r="K59" s="13"/>
      <c r="L59" s="13"/>
      <c r="M59" s="13"/>
    </row>
    <row r="60" spans="1:13" s="9" customFormat="1" ht="16.649999999999999" hidden="1" customHeight="1" x14ac:dyDescent="0.3">
      <c r="A60" s="15" t="s">
        <v>30</v>
      </c>
      <c r="B60" s="15"/>
      <c r="C60" s="15"/>
      <c r="D60" s="15"/>
      <c r="E60" s="15"/>
      <c r="F60" s="15"/>
      <c r="G60" s="15"/>
      <c r="H60" s="15"/>
      <c r="I60" s="8"/>
    </row>
    <row r="61" spans="1:13" s="9" customFormat="1" ht="15" hidden="1" customHeight="1" x14ac:dyDescent="0.3">
      <c r="A61" s="226" t="s">
        <v>43</v>
      </c>
      <c r="B61" s="226"/>
      <c r="C61" s="226"/>
      <c r="D61" s="226"/>
      <c r="E61" s="226"/>
      <c r="F61" s="226"/>
      <c r="G61" s="226"/>
      <c r="H61" s="41"/>
      <c r="I61" s="8"/>
    </row>
    <row r="62" spans="1:13" s="9" customFormat="1" ht="15" hidden="1" customHeight="1" x14ac:dyDescent="0.3">
      <c r="A62" s="234" t="s">
        <v>44</v>
      </c>
      <c r="B62" s="226"/>
      <c r="C62" s="226"/>
      <c r="D62" s="226"/>
      <c r="E62" s="226"/>
      <c r="F62" s="226"/>
      <c r="G62" s="226"/>
      <c r="H62" s="15"/>
      <c r="I62" s="8"/>
    </row>
    <row r="63" spans="1:13" ht="21.45" hidden="1" customHeight="1" x14ac:dyDescent="0.3">
      <c r="A63" s="226" t="s">
        <v>45</v>
      </c>
      <c r="B63" s="226"/>
      <c r="C63" s="226"/>
      <c r="D63" s="226"/>
      <c r="E63" s="226"/>
      <c r="F63" s="226"/>
      <c r="G63" s="226"/>
      <c r="H63" s="12"/>
    </row>
    <row r="64" spans="1:13" ht="17.25" hidden="1" customHeight="1" x14ac:dyDescent="0.3">
      <c r="A64" s="239" t="s">
        <v>26</v>
      </c>
      <c r="B64" s="237" t="s">
        <v>12</v>
      </c>
      <c r="C64" s="31" t="s">
        <v>13</v>
      </c>
      <c r="D64" s="31" t="s">
        <v>14</v>
      </c>
      <c r="E64" s="237" t="s">
        <v>15</v>
      </c>
      <c r="F64" s="237"/>
      <c r="G64" s="237"/>
      <c r="H64" s="32"/>
      <c r="I64" s="2"/>
    </row>
    <row r="65" spans="1:12" ht="17.25" hidden="1" customHeight="1" x14ac:dyDescent="0.3">
      <c r="A65" s="240"/>
      <c r="B65" s="237"/>
      <c r="C65" s="22" t="s">
        <v>16</v>
      </c>
      <c r="D65" s="22" t="s">
        <v>17</v>
      </c>
      <c r="E65" s="22" t="s">
        <v>18</v>
      </c>
      <c r="F65" s="22" t="s">
        <v>19</v>
      </c>
      <c r="G65" s="22" t="s">
        <v>36</v>
      </c>
      <c r="H65" s="32"/>
      <c r="I65" s="2"/>
    </row>
    <row r="66" spans="1:12" ht="15.6" hidden="1" x14ac:dyDescent="0.3">
      <c r="A66" s="42" t="s">
        <v>46</v>
      </c>
      <c r="B66" s="22" t="s">
        <v>47</v>
      </c>
      <c r="C66" s="43"/>
      <c r="D66" s="43"/>
      <c r="E66" s="43"/>
      <c r="F66" s="43"/>
      <c r="G66" s="43"/>
      <c r="H66" s="32"/>
      <c r="I66" s="2"/>
    </row>
    <row r="67" spans="1:12" ht="15" hidden="1" customHeight="1" x14ac:dyDescent="0.3">
      <c r="A67" s="42" t="s">
        <v>46</v>
      </c>
      <c r="B67" s="22" t="s">
        <v>47</v>
      </c>
      <c r="C67" s="43"/>
      <c r="D67" s="43"/>
      <c r="E67" s="43"/>
      <c r="F67" s="43"/>
      <c r="G67" s="43"/>
      <c r="H67" s="32"/>
      <c r="I67" s="2"/>
    </row>
    <row r="68" spans="1:12" ht="15" hidden="1" customHeight="1" x14ac:dyDescent="0.3">
      <c r="A68" s="42" t="s">
        <v>46</v>
      </c>
      <c r="B68" s="22" t="s">
        <v>47</v>
      </c>
      <c r="C68" s="43"/>
      <c r="D68" s="43"/>
      <c r="E68" s="43"/>
      <c r="F68" s="43"/>
      <c r="G68" s="43"/>
      <c r="H68" s="32"/>
      <c r="I68" s="2"/>
    </row>
    <row r="69" spans="1:12" ht="19.5" hidden="1" customHeight="1" x14ac:dyDescent="0.3">
      <c r="A69" s="36"/>
      <c r="B69" s="37"/>
      <c r="C69" s="38"/>
      <c r="D69" s="38"/>
      <c r="E69" s="38"/>
      <c r="F69" s="38"/>
      <c r="G69" s="38"/>
      <c r="H69" s="32"/>
      <c r="I69" s="2"/>
    </row>
    <row r="70" spans="1:12" ht="15.75" hidden="1" customHeight="1" x14ac:dyDescent="0.3">
      <c r="A70" s="237" t="s">
        <v>27</v>
      </c>
      <c r="B70" s="237" t="s">
        <v>12</v>
      </c>
      <c r="C70" s="31" t="s">
        <v>13</v>
      </c>
      <c r="D70" s="31" t="s">
        <v>14</v>
      </c>
      <c r="E70" s="237" t="s">
        <v>15</v>
      </c>
      <c r="F70" s="237"/>
      <c r="G70" s="237"/>
      <c r="H70" s="32"/>
      <c r="I70" s="14"/>
      <c r="J70" s="14"/>
      <c r="K70" s="14"/>
      <c r="L70" s="14"/>
    </row>
    <row r="71" spans="1:12" ht="18" hidden="1" customHeight="1" x14ac:dyDescent="0.3">
      <c r="A71" s="237"/>
      <c r="B71" s="237"/>
      <c r="C71" s="22" t="s">
        <v>16</v>
      </c>
      <c r="D71" s="22" t="s">
        <v>17</v>
      </c>
      <c r="E71" s="22" t="s">
        <v>18</v>
      </c>
      <c r="F71" s="22" t="s">
        <v>19</v>
      </c>
      <c r="G71" s="22" t="s">
        <v>36</v>
      </c>
      <c r="H71" s="3"/>
      <c r="I71" s="14"/>
      <c r="J71" s="14"/>
      <c r="K71" s="14"/>
      <c r="L71" s="14"/>
    </row>
    <row r="72" spans="1:12" ht="23.25" hidden="1" customHeight="1" x14ac:dyDescent="0.3">
      <c r="A72" s="39" t="s">
        <v>22</v>
      </c>
      <c r="B72" s="22" t="s">
        <v>21</v>
      </c>
      <c r="C72" s="25"/>
      <c r="D72" s="25"/>
      <c r="E72" s="25"/>
      <c r="F72" s="25"/>
      <c r="G72" s="25"/>
      <c r="H72" s="3"/>
      <c r="I72" s="14"/>
      <c r="J72" s="14"/>
      <c r="K72" s="14"/>
      <c r="L72" s="14"/>
    </row>
    <row r="73" spans="1:12" ht="32.25" hidden="1" customHeight="1" x14ac:dyDescent="0.3">
      <c r="A73" s="26" t="s">
        <v>28</v>
      </c>
      <c r="B73" s="27" t="s">
        <v>21</v>
      </c>
      <c r="C73" s="28">
        <f>SUM(C72)</f>
        <v>0</v>
      </c>
      <c r="D73" s="28">
        <f>SUM(D72)</f>
        <v>0</v>
      </c>
      <c r="E73" s="28">
        <f>SUM(E72)</f>
        <v>0</v>
      </c>
      <c r="F73" s="28">
        <f>SUM(F72)</f>
        <v>0</v>
      </c>
      <c r="G73" s="28">
        <f>SUM(G72)</f>
        <v>0</v>
      </c>
      <c r="H73" s="3"/>
      <c r="I73" s="14"/>
      <c r="J73" s="40"/>
      <c r="K73" s="40"/>
      <c r="L73" s="40"/>
    </row>
    <row r="74" spans="1:12" hidden="1" x14ac:dyDescent="0.3"/>
    <row r="75" spans="1:12" hidden="1" x14ac:dyDescent="0.3">
      <c r="E75" s="44"/>
    </row>
  </sheetData>
  <mergeCells count="49">
    <mergeCell ref="D8:G8"/>
    <mergeCell ref="D9:G9"/>
    <mergeCell ref="D10:G10"/>
    <mergeCell ref="F1:G1"/>
    <mergeCell ref="D2:G2"/>
    <mergeCell ref="D3:G3"/>
    <mergeCell ref="D4:G4"/>
    <mergeCell ref="D7:G7"/>
    <mergeCell ref="A34:G34"/>
    <mergeCell ref="A20:G20"/>
    <mergeCell ref="A21:G21"/>
    <mergeCell ref="A22:G22"/>
    <mergeCell ref="A23:G23"/>
    <mergeCell ref="A25:G25"/>
    <mergeCell ref="A26:G26"/>
    <mergeCell ref="A27:G27"/>
    <mergeCell ref="A29:G29"/>
    <mergeCell ref="A30:G30"/>
    <mergeCell ref="A33:G33"/>
    <mergeCell ref="A35:C36"/>
    <mergeCell ref="D35:D36"/>
    <mergeCell ref="E35:G35"/>
    <mergeCell ref="A38:G38"/>
    <mergeCell ref="A39:G39"/>
    <mergeCell ref="H39:I39"/>
    <mergeCell ref="B55:B56"/>
    <mergeCell ref="E55:G55"/>
    <mergeCell ref="A41:A42"/>
    <mergeCell ref="B41:B42"/>
    <mergeCell ref="E41:G41"/>
    <mergeCell ref="A46:H46"/>
    <mergeCell ref="A48:G48"/>
    <mergeCell ref="A50:G50"/>
    <mergeCell ref="A40:G40"/>
    <mergeCell ref="A70:A71"/>
    <mergeCell ref="B70:B71"/>
    <mergeCell ref="E70:G70"/>
    <mergeCell ref="A37:C37"/>
    <mergeCell ref="A59:G59"/>
    <mergeCell ref="A61:G61"/>
    <mergeCell ref="A62:G62"/>
    <mergeCell ref="A63:G63"/>
    <mergeCell ref="A64:A65"/>
    <mergeCell ref="B64:B65"/>
    <mergeCell ref="E64:G64"/>
    <mergeCell ref="A51:A52"/>
    <mergeCell ref="B51:B52"/>
    <mergeCell ref="E51:G51"/>
    <mergeCell ref="A55:A56"/>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15</vt:i4>
      </vt:variant>
    </vt:vector>
  </HeadingPairs>
  <TitlesOfParts>
    <vt:vector size="32" baseType="lpstr">
      <vt:lpstr>004</vt:lpstr>
      <vt:lpstr>005</vt:lpstr>
      <vt:lpstr>007</vt:lpstr>
      <vt:lpstr>008</vt:lpstr>
      <vt:lpstr>009</vt:lpstr>
      <vt:lpstr>011</vt:lpstr>
      <vt:lpstr>013</vt:lpstr>
      <vt:lpstr>014</vt:lpstr>
      <vt:lpstr>019</vt:lpstr>
      <vt:lpstr>020</vt:lpstr>
      <vt:lpstr>021</vt:lpstr>
      <vt:lpstr>022</vt:lpstr>
      <vt:lpstr>026</vt:lpstr>
      <vt:lpstr>027</vt:lpstr>
      <vt:lpstr>033</vt:lpstr>
      <vt:lpstr>036</vt:lpstr>
      <vt:lpstr>038</vt:lpstr>
      <vt:lpstr>'004'!Область_печати</vt:lpstr>
      <vt:lpstr>'005'!Область_печати</vt:lpstr>
      <vt:lpstr>'008'!Область_печати</vt:lpstr>
      <vt:lpstr>'011'!Область_печати</vt:lpstr>
      <vt:lpstr>'013'!Область_печати</vt:lpstr>
      <vt:lpstr>'014'!Область_печати</vt:lpstr>
      <vt:lpstr>'019'!Область_печати</vt:lpstr>
      <vt:lpstr>'020'!Область_печати</vt:lpstr>
      <vt:lpstr>'021'!Область_печати</vt:lpstr>
      <vt:lpstr>'022'!Область_печати</vt:lpstr>
      <vt:lpstr>'026'!Область_печати</vt:lpstr>
      <vt:lpstr>'027'!Область_печати</vt:lpstr>
      <vt:lpstr>'033'!Область_печати</vt:lpstr>
      <vt:lpstr>'036'!Область_печати</vt:lpstr>
      <vt:lpstr>'038'!Область_печати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Ainara K. Tuleubaeva</dc:creator>
  <cp:lastModifiedBy>Kapkenova</cp:lastModifiedBy>
  <cp:lastPrinted>2017-07-04T09:33:36Z</cp:lastPrinted>
  <dcterms:created xsi:type="dcterms:W3CDTF">2016-12-06T13:28:20Z</dcterms:created>
  <dcterms:modified xsi:type="dcterms:W3CDTF">2017-07-04T09:33:52Z</dcterms:modified>
</cp:coreProperties>
</file>